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johnr\OneDrive\Desktop\"/>
    </mc:Choice>
  </mc:AlternateContent>
  <xr:revisionPtr revIDLastSave="0" documentId="8_{74693C2F-718A-4053-9090-4AA1850622DB}" xr6:coauthVersionLast="45" xr6:coauthVersionMax="45" xr10:uidLastSave="{00000000-0000-0000-0000-000000000000}"/>
  <bookViews>
    <workbookView xWindow="-120" yWindow="-120" windowWidth="29040" windowHeight="15840" xr2:uid="{E40E95A0-1013-4E22-8A80-B535A399005B}"/>
  </bookViews>
  <sheets>
    <sheet name="Archived Data" sheetId="14" r:id="rId1"/>
    <sheet name="Summary" sheetId="13" r:id="rId2"/>
    <sheet name="December" sheetId="3" r:id="rId3"/>
    <sheet name="January" sheetId="1" r:id="rId4"/>
    <sheet name="February" sheetId="2" r:id="rId5"/>
    <sheet name="March" sheetId="12" r:id="rId6"/>
    <sheet name="April" sheetId="11" r:id="rId7"/>
    <sheet name="May" sheetId="10" r:id="rId8"/>
    <sheet name="June" sheetId="9" r:id="rId9"/>
    <sheet name="July" sheetId="8" r:id="rId10"/>
    <sheet name="August" sheetId="7" r:id="rId11"/>
    <sheet name="September" sheetId="6" r:id="rId12"/>
    <sheet name="October" sheetId="5" r:id="rId13"/>
    <sheet name="November" sheetId="4" r:id="rId14"/>
    <sheet name="Sheet1" sheetId="17" r:id="rId15"/>
    <sheet name="Definitions" sheetId="15" r:id="rId16"/>
    <sheet name="Notes" sheetId="16" r:id="rId17"/>
  </sheets>
  <definedNames>
    <definedName name="_xlnm.Print_Area" localSheetId="0">'Archived Data'!$A$1:$N$31</definedName>
    <definedName name="_xlnm.Print_Area" localSheetId="10">August!$A$1:$C$39</definedName>
    <definedName name="_xlnm.Print_Area" localSheetId="9">Table14618[#All]</definedName>
    <definedName name="_xlnm.Print_Area" localSheetId="8">Table14620[#All]</definedName>
    <definedName name="_xlnm.Print_Area" localSheetId="7">May!$A$1:$C$19</definedName>
    <definedName name="_xlnm.Print_Area" localSheetId="12">October!$A$1:$C$19</definedName>
    <definedName name="_xlnm.Print_Area" localSheetId="11">September!$A$1:$C$19</definedName>
    <definedName name="_xlnm.Print_Area" localSheetId="1">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2" i="4" l="1"/>
  <c r="E22" i="5" l="1"/>
  <c r="B4" i="13" l="1"/>
  <c r="C4" i="13"/>
  <c r="D4" i="13"/>
  <c r="E4" i="13"/>
  <c r="F4" i="13"/>
  <c r="G4" i="13"/>
  <c r="B5" i="13"/>
  <c r="C5" i="13"/>
  <c r="D5" i="13"/>
  <c r="E5" i="13"/>
  <c r="F5" i="13"/>
  <c r="G5" i="13"/>
  <c r="B6" i="13"/>
  <c r="C6" i="13"/>
  <c r="D6" i="13"/>
  <c r="E6" i="13"/>
  <c r="F6" i="13"/>
  <c r="G6" i="13"/>
  <c r="B7" i="13"/>
  <c r="C7" i="13"/>
  <c r="D7" i="13"/>
  <c r="E7" i="13"/>
  <c r="F7" i="13"/>
  <c r="G7" i="13"/>
  <c r="B8" i="13"/>
  <c r="C8" i="13"/>
  <c r="D8" i="13"/>
  <c r="E8" i="13"/>
  <c r="F8" i="13"/>
  <c r="G8" i="13"/>
  <c r="B9" i="13"/>
  <c r="C9" i="13"/>
  <c r="D9" i="13"/>
  <c r="E9" i="13"/>
  <c r="F9" i="13"/>
  <c r="G9" i="13"/>
  <c r="B10" i="13"/>
  <c r="C10" i="13"/>
  <c r="D10" i="13"/>
  <c r="E10" i="13"/>
  <c r="F10" i="13"/>
  <c r="G10" i="13"/>
  <c r="B11" i="13"/>
  <c r="C11" i="13"/>
  <c r="D11" i="13"/>
  <c r="E11" i="13"/>
  <c r="F11" i="13"/>
  <c r="G11" i="13"/>
  <c r="B12" i="13"/>
  <c r="C12" i="13"/>
  <c r="D12" i="13"/>
  <c r="E12" i="13"/>
  <c r="F12" i="13"/>
  <c r="G12" i="13"/>
  <c r="B13" i="13"/>
  <c r="C13" i="13"/>
  <c r="D13" i="13"/>
  <c r="E13" i="13"/>
  <c r="F13" i="13"/>
  <c r="G13" i="13"/>
  <c r="B14" i="13"/>
  <c r="C14" i="13"/>
  <c r="D14" i="13"/>
  <c r="E14" i="13"/>
  <c r="F14" i="13"/>
  <c r="G14" i="13"/>
  <c r="B15" i="13"/>
  <c r="C15" i="13"/>
  <c r="D15" i="13"/>
  <c r="E15" i="13"/>
  <c r="F15" i="13"/>
  <c r="G15" i="13"/>
  <c r="B3" i="13"/>
  <c r="C3" i="13"/>
  <c r="D3" i="13"/>
  <c r="E3" i="13"/>
  <c r="F3" i="13"/>
  <c r="G3" i="13"/>
  <c r="N9" i="13" l="1"/>
  <c r="O9" i="13"/>
  <c r="O5" i="13"/>
  <c r="N5" i="13"/>
  <c r="O13" i="13"/>
  <c r="N13" i="13"/>
  <c r="N15" i="13"/>
  <c r="O15" i="13"/>
  <c r="O7" i="13"/>
  <c r="N7" i="13"/>
  <c r="O11" i="13"/>
  <c r="N11" i="13"/>
  <c r="O3" i="13"/>
  <c r="N14" i="13"/>
  <c r="O14" i="13"/>
  <c r="N12" i="13"/>
  <c r="O12" i="13"/>
  <c r="O10" i="13"/>
  <c r="N10" i="13"/>
  <c r="N8" i="13"/>
  <c r="O8" i="13"/>
  <c r="N6" i="13"/>
  <c r="O6" i="13"/>
  <c r="N4" i="13"/>
  <c r="O4" i="13"/>
  <c r="E19" i="13"/>
  <c r="E20" i="13"/>
  <c r="E21" i="13"/>
  <c r="E22" i="13"/>
  <c r="E23" i="13"/>
  <c r="E24" i="13"/>
  <c r="E25" i="13"/>
  <c r="E26" i="13"/>
  <c r="E27" i="13"/>
  <c r="E28" i="13"/>
  <c r="E29" i="13"/>
  <c r="E30" i="13"/>
  <c r="E31" i="13"/>
  <c r="E18" i="13"/>
  <c r="F31" i="13" l="1"/>
  <c r="G31" i="13"/>
  <c r="B31" i="13"/>
  <c r="C31" i="13"/>
  <c r="D31" i="13"/>
  <c r="N31" i="13" l="1"/>
  <c r="O31" i="13"/>
  <c r="D19" i="13"/>
  <c r="D20" i="13"/>
  <c r="D21" i="13"/>
  <c r="D22" i="13"/>
  <c r="D23" i="13"/>
  <c r="D24" i="13"/>
  <c r="D25" i="13"/>
  <c r="D26" i="13"/>
  <c r="D27" i="13"/>
  <c r="D28" i="13"/>
  <c r="D29" i="13"/>
  <c r="D30" i="13"/>
  <c r="C19" i="13"/>
  <c r="C20" i="13"/>
  <c r="C21" i="13"/>
  <c r="C22" i="13"/>
  <c r="C23" i="13"/>
  <c r="C24" i="13"/>
  <c r="C25" i="13"/>
  <c r="C26" i="13"/>
  <c r="C27" i="13"/>
  <c r="C28" i="13"/>
  <c r="C29" i="13"/>
  <c r="C30" i="13"/>
  <c r="B19" i="13"/>
  <c r="B20" i="13"/>
  <c r="B21" i="13"/>
  <c r="B22" i="13"/>
  <c r="B23" i="13"/>
  <c r="B24" i="13"/>
  <c r="B25" i="13"/>
  <c r="B26" i="13"/>
  <c r="B27" i="13"/>
  <c r="B28" i="13"/>
  <c r="B29" i="13"/>
  <c r="B30" i="13"/>
  <c r="G19" i="13"/>
  <c r="G20" i="13"/>
  <c r="G21" i="13"/>
  <c r="G22" i="13"/>
  <c r="G23" i="13"/>
  <c r="G24" i="13"/>
  <c r="G25" i="13"/>
  <c r="G26" i="13"/>
  <c r="G27" i="13"/>
  <c r="G28" i="13"/>
  <c r="G29" i="13"/>
  <c r="G30" i="13"/>
  <c r="F19" i="13"/>
  <c r="F20" i="13"/>
  <c r="F21" i="13"/>
  <c r="F22" i="13"/>
  <c r="F23" i="13"/>
  <c r="F24" i="13"/>
  <c r="F25" i="13"/>
  <c r="F26" i="13"/>
  <c r="F27" i="13"/>
  <c r="F28" i="13"/>
  <c r="F29" i="13"/>
  <c r="F30" i="13"/>
  <c r="D18" i="13"/>
  <c r="C18" i="13"/>
  <c r="B18" i="13"/>
  <c r="G18" i="13"/>
  <c r="F18" i="13"/>
  <c r="N27" i="13" l="1"/>
  <c r="O27" i="13"/>
  <c r="N29" i="13"/>
  <c r="O29" i="13"/>
  <c r="N26" i="13"/>
  <c r="O26" i="13"/>
  <c r="O22" i="13"/>
  <c r="N22" i="13"/>
  <c r="N24" i="13"/>
  <c r="O24" i="13"/>
  <c r="N20" i="13"/>
  <c r="O20" i="13"/>
  <c r="N19" i="13"/>
  <c r="O19" i="13"/>
  <c r="O28" i="13"/>
  <c r="N28" i="13"/>
  <c r="N25" i="13"/>
  <c r="O25" i="13"/>
  <c r="N23" i="13"/>
  <c r="O23" i="13"/>
  <c r="O18" i="13"/>
  <c r="N18" i="13"/>
  <c r="N21" i="13"/>
  <c r="O21" i="13"/>
  <c r="O30" i="13"/>
  <c r="N30" i="13"/>
</calcChain>
</file>

<file path=xl/sharedStrings.xml><?xml version="1.0" encoding="utf-8"?>
<sst xmlns="http://schemas.openxmlformats.org/spreadsheetml/2006/main" count="892" uniqueCount="347">
  <si>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</si>
  <si>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</si>
  <si>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</si>
  <si>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</si>
  <si>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</si>
  <si>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</si>
  <si>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</si>
  <si>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</si>
  <si>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</si>
  <si>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</si>
  <si>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</si>
  <si>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</si>
  <si>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</si>
  <si>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</si>
  <si>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</si>
  <si>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</si>
  <si>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</si>
  <si>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</si>
  <si>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</si>
  <si>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</si>
  <si>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</si>
  <si>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</si>
  <si>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</si>
  <si>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</si>
  <si>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</si>
  <si>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Column7</t>
  </si>
  <si>
    <t>Column8</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</si>
  <si>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</si>
  <si>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</si>
  <si>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</si>
  <si>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</si>
  <si>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</si>
  <si>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</si>
  <si>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</si>
  <si>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</si>
  <si>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</si>
  <si>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</si>
  <si>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</si>
  <si>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</si>
  <si>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</si>
  <si>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</si>
  <si>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</si>
  <si>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</si>
  <si>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</si>
  <si>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</si>
  <si>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</si>
  <si>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</si>
  <si>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</si>
  <si>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</si>
  <si>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</si>
  <si>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</si>
  <si>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</si>
  <si>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</si>
  <si>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</si>
  <si>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</si>
  <si>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</si>
  <si>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</si>
  <si>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</si>
  <si>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</si>
  <si>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</si>
  <si>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</si>
  <si>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</si>
  <si>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</si>
  <si>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</si>
  <si>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</si>
  <si>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</si>
  <si>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</si>
  <si>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</si>
  <si>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</si>
  <si>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</si>
  <si>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</si>
  <si>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</si>
  <si>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</si>
  <si>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</si>
  <si>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</si>
  <si>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</si>
  <si>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</si>
  <si>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</si>
  <si>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</si>
  <si>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</si>
  <si>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</si>
  <si>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</si>
  <si>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</si>
  <si>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</si>
  <si>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</si>
  <si>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</si>
  <si>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</si>
  <si>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</si>
  <si>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</si>
  <si>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</si>
  <si>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</si>
  <si>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</si>
  <si>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</si>
  <si>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</si>
  <si>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</si>
  <si>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</si>
  <si>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</si>
  <si>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</si>
  <si>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</si>
  <si>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</si>
  <si>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</si>
  <si>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</si>
  <si>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</si>
  <si>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</si>
  <si>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</si>
  <si>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</si>
  <si>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</si>
  <si>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</si>
  <si>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</si>
  <si>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</si>
  <si>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</si>
  <si>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</si>
  <si>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</si>
  <si>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</si>
  <si>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</si>
  <si>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</si>
  <si>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</si>
  <si>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</si>
  <si>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</si>
  <si>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</si>
  <si>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</si>
  <si>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</si>
  <si>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</si>
  <si>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</si>
  <si>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</si>
  <si>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</si>
  <si>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</si>
  <si>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</si>
  <si>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</si>
  <si>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</si>
  <si>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</si>
  <si>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May
2019</t>
  </si>
  <si>
    <t>Dec.
2018</t>
  </si>
  <si>
    <t>Jan.
2019</t>
  </si>
  <si>
    <t>Feb.
2019</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</si>
  <si>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</si>
  <si>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</si>
  <si>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</si>
  <si>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</si>
  <si>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</si>
  <si>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</si>
  <si>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</si>
  <si>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</si>
  <si>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</si>
  <si>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</si>
  <si>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</si>
  <si>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</si>
  <si>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</si>
  <si>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</si>
  <si>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LHIN Case Manager announced her retirement in June; CarePartners lead for Suites reassigned again - we have never had a consistent contact person for even a year at a time; Maintenance staffing issues causing delays in room turnovers; RPN mat. lLeave started earlier than hoped (baby boy arrived safe and healthy); multiple water issue repairs completed in GH.</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</si>
  <si>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</si>
  <si>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</si>
  <si>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</si>
  <si>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</si>
  <si>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</si>
  <si>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</si>
  <si>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</si>
  <si>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extention onto the summer student grant making one student's time with us 10 weeks instead of 8; volunteers, organized by Vol. Coord., planted all the plants in front of building with the residents making our curb appeal beautiful.</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</si>
  <si>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</si>
  <si>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</si>
  <si>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</si>
  <si>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</si>
  <si>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</si>
  <si>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</si>
  <si>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</si>
  <si>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</si>
  <si>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</si>
  <si>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</si>
  <si>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</si>
  <si>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</si>
  <si>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</si>
  <si>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June
2019</t>
  </si>
  <si>
    <t>82 residents</t>
  </si>
  <si>
    <t>24 tenants</t>
  </si>
  <si>
    <t>Code Yellow table top review at staff meeting</t>
  </si>
  <si>
    <t>n/a</t>
  </si>
  <si>
    <t>Public Health for servery</t>
  </si>
  <si>
    <t>New Dr. Maryam Woldeyohannes started which required changes to lab day and medication strip start day; 6 GH roofs were replaced;  orientation started for 3 summer students; RemedyRx web-based RH policy manual now accessible for Suites staff</t>
  </si>
  <si>
    <t>Maintenance staff off sick</t>
  </si>
  <si>
    <t>Director &amp; ED met with Fire Dept. to review Annual Inspection paperwork requirements; hosted U of W Optometry Clinic for Suites residents; Director attended annual ORCA Roadshow; Director attended LHIN/RH meeting; Director attended AGM; applied for Seniors Community Grant $4000 Stream 1</t>
  </si>
  <si>
    <t>2019
June</t>
  </si>
  <si>
    <t>Secured 3 rooms for early July</t>
  </si>
  <si>
    <t>Casual staff who hadn't worked in over 3 months</t>
  </si>
  <si>
    <t>2 Crisis admits from RHs and 1 Crisis from Home.  1 accepted the bed and was to move in within 5 days, received bed offer from #1 choice and rescinded admission at PMH.</t>
  </si>
  <si>
    <t>2 Transfers to other facilities in the area…#1 choice and closer to spouse in the community.  1 Death.</t>
  </si>
  <si>
    <t>1 Family complaint re: care and transfer to hospital - meeting booked, resolved.</t>
  </si>
  <si>
    <t>Codes Orange, White and Blue completed.</t>
  </si>
  <si>
    <t>All 3 shifts</t>
  </si>
  <si>
    <t>Transfer to Hospital with pathological fracture - no concerns</t>
  </si>
  <si>
    <t xml:space="preserve">Fire Department Inspection - paper work only completed this month.  </t>
  </si>
  <si>
    <t>Roof for Garden Home section completed</t>
  </si>
  <si>
    <t>Union Steward cancelled booked meeting to discuss last months grievances.  She has not rescheduled meeting.</t>
  </si>
  <si>
    <t>2 PSWs and 1 RPN</t>
  </si>
  <si>
    <t>2 PSWs one just hired and quit after 2 orientation nights</t>
  </si>
  <si>
    <t>Started Babel sub-study in Nutrition Care Practices at end of life in LTC with Jill Morison PhD Candidate Kinesiology and Heather Keller from U of W.  Elissa Bell and Justyna Zmuda presented at an HQO webinar on End of Life Project through Canadian Foundation of Health Initiatives, well received with physician for Palliative Ontario requesting a f/u meeting and another .  Pen Pals for Peace event held, kids from school joined RH pen pals for lunch and to add handprints to the tree mural in chaplain's office.</t>
  </si>
  <si>
    <t>AGM - great turnout.  Supported Heart and Stroke with big bike ride - raised $2000+ (22 members of staff and family participated)</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</si>
  <si>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</si>
  <si>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</si>
  <si>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June 2019 Narrative</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</si>
  <si>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</si>
  <si>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</si>
  <si>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January 2019 Narrative</t>
  </si>
  <si>
    <t xml:space="preserve">
January
Number</t>
  </si>
  <si>
    <t>February</t>
  </si>
  <si>
    <t>March 2019 Narrative</t>
  </si>
  <si>
    <t>September</t>
  </si>
  <si>
    <t>October</t>
  </si>
  <si>
    <t>November</t>
  </si>
  <si>
    <t>December</t>
  </si>
  <si>
    <t>January</t>
  </si>
  <si>
    <t>April 2019 Narrative</t>
  </si>
  <si>
    <t>July 2019 Narrative</t>
  </si>
  <si>
    <t>July
2019</t>
  </si>
  <si>
    <t>12
Month
Average</t>
  </si>
  <si>
    <t>2019
July</t>
  </si>
  <si>
    <t>100% occupancy</t>
  </si>
  <si>
    <t>1 resident awaiting LTC crisis</t>
  </si>
  <si>
    <t>Code White</t>
  </si>
  <si>
    <t>Code White - with newly admitted cognitively impaired resident during night due to disorientation to surroundings</t>
  </si>
  <si>
    <t>one anonymous complaint investigated by Director at RHRA  request regarding 2 AL residents (spouses) and abuse. Both physical &amp; verbal abuse unfounded</t>
  </si>
  <si>
    <t>2 PT Night staff went casual</t>
  </si>
  <si>
    <t xml:space="preserve">Night shift coverage difficulty with PT line resignations, vacation, illness and bereavements; small elevator down for 2 weeks waiting on new brake parts; Wellness Manager coverage had to be filled by Care Attendants due to early maternity leave, vacation and illness; </t>
  </si>
  <si>
    <t>Student organized successful Mobility Device tune-up Clinic; Yoga classes ran run by City Waterloo, well attended by Parkwood but not community; Staff Appreciation BBQ well attended by Suites staff; New and very successful hot wax of knees and feet program run by student &amp; volunteer, will continue to offer weekly for August.</t>
  </si>
  <si>
    <t>1 resident admitted under crisis, was to be admitted in 5 days, received another bed offer and cancelled his admission with us the morning of his admit.  Seems to occur more often then seen in the past.  Will f/u with LHIN to see why this process seems challenging.</t>
  </si>
  <si>
    <t>Continue to have general issues with 3 families that need extra attention.  Families are assigned to specific nursing managers to f/u with concerns on a weekly basis.</t>
  </si>
  <si>
    <t>Schedule for code training does not include summer months.  That being said we are behind with scheduled Codes Grey (Severe Weather Situation) and Code Black (Bomb Threat).  These will be done in August.</t>
  </si>
  <si>
    <t>On all shifts</t>
  </si>
  <si>
    <t>Resident to Resident abuse with injury.  Both residents with dementia one got to close to the other and was pinched, the resident that was pinched punched the aggressor.  HIR and skin tear resulted.  No transfer to ED.</t>
  </si>
  <si>
    <t>Compliance Inspectors X 3 arrived at Parkwood on July 4th and stayed 7 days.  Completed 2 logged complaints f/u related to - neglect, staffing, plan of care and dealing with complaints - no finding.  Also completed f/u on Director Orders X 3 - related to plan of care, PASDs and falls prevention - all resolved and no new findings.  Great results.</t>
  </si>
  <si>
    <t>1 employee off with work place harassment allegation.  Union involved.</t>
  </si>
  <si>
    <t>all PSWs</t>
  </si>
  <si>
    <t>1 PSW did not pass probation - many last minute calls with illness, 1 PSW was not working - terminated, 1 PSW - long term employee left for University Gates - PT day line. 1 PSW was moving out of the province.  We are having difficulty hiring PSWs to fill lines, conscious effort to recruit and retain staff in place.</t>
  </si>
  <si>
    <t>Recruiting PSW - especially for nights; d/t heavy care and challenging behaviours in dementia unit.  Several residents with unpredictable behaviours requiring 1:1 agency staffing (2-3 at any given time - mainly on evenings and nights).  Difficult for night staff to relieve for breaks and still provide care and support for the other 30 residents and other floors for rounds and care.  Night staff are applying for and moving to evenings lines as soon as they are available.  Looking for supports needed for staff on nights (PSW and Registered Staff).  Union meeting to discuss harassment concerns with employee - 2 meetings booked - no findings of harassment - will work with union to provided education for staff in the fall.  WSIB claimed was denied d/t no Form 8 submitted by Medical Practitioner.  Positive collaboration with Regional Union Coordinator.</t>
  </si>
  <si>
    <t xml:space="preserve">Staff Appreciation BBQ happened on July 17th - great success and turn out.  Staff really appreciated the extra attention during a very difficult summer.  3 families donated $ towards the staff appreciation event (unsolicited).  Kick off of the Kindness Project on July 8th - located at Fairview - chosen ambassadors from both PMH and FMH attended along with members of the Leadership Team.  Formal education and initiatives are booked for September 10-13.  </t>
  </si>
  <si>
    <t>Staff annual medication education and med pass review due July 1, only one staff left incomplete; Suites Palliative Quilt completed, to be used to cover deceased on journey out of Parkwood; all dining room chair seats reupholstered; table &amp; chairs purchased for 5 &amp; 6 floor unfinished dens;  2nd consecutive dining room rotation switch with no complaints; student successfully assisted residents to publish monthly Suites newsletter; outside painter hired to catch up on wall repairs and painting was a cost effective time saving venture.</t>
  </si>
  <si>
    <t>2 residents died - no concerns.  1 resident - see above accepted bed and cancelled admission.  Lower than normal death rate.</t>
  </si>
  <si>
    <t>Completed a pilot study on Adverse Event Decision Pathway - the pathway provides questions regarding system error, mitigating factors and behavioural choices of the nurse which, when used with data from your investigation, will promote a consistent framework for making important patient safety decisions. Will add tool to medication error policy.  Transition to IMM software in PCC, collaboration with Remedy'sRx - will assist in reducing errors and monitoring medication supplies received, use of scanning devices. Completed the week of July 15th, went well...working out some minor bugs. Required many hours of nurse management  supports, medication checks and staff education over the month of July.  PMH was the pilot organization for Remedy's transition to IMM.   Implementation of Logistics - software program to track volunteer information, schedules, education.  PMH has over 200 volunteers - we presently use GoldCare Volunteer Module - we are retiring GoldCare soon.  Implementation was started and will be completed by the middle of August.   Received approval for WAVE 2 education funding for palliative care - cost recovery to provide training education for 3 PSW (3 days X 4 hours) and for trainer's time (Justyna and Elissa).  Education booked for end of September and beginning of October (needs to be completed by October 31st).  Resources for education provided by CLRI.  Meeting with St. Louis - approached to be considered for living classroom opportunity - to host PSW classroom and clinical education on site  (also looking at Sunnyside and Fairview).  Great opportunity to support PSW education and the potential to increase our PSW recruitment abilities.  We will work with them in the fall with an expected start date of September of 2020.</t>
  </si>
  <si>
    <t>2019
Aug.</t>
  </si>
  <si>
    <t>February - 2019 Narrative</t>
  </si>
  <si>
    <t>Continue to have a long waitlist to come to PMH - LTC</t>
  </si>
  <si>
    <t>busy month for admissions and deaths</t>
  </si>
  <si>
    <t xml:space="preserve">but continue to have frequent calls (sometimes daily) and visits from family member (M.F. - Bauman) and (C.W.- Snyders) and (J.C. - Snyders) with nuisance requests (Ann, Lyndsay and Glen assigned to be the point person).  </t>
  </si>
  <si>
    <t>Code Yellow, Loss of Essential Services, Code White, Code Black X2</t>
  </si>
  <si>
    <t>3 - all shifts</t>
  </si>
  <si>
    <t xml:space="preserve">Concern raised on Friday - August 30th re: PSW rushed and rough with care, investigation completed on September 3rd - unsubstantiated - PSW was off with an injury and vacation for the past 6 weeks.  Query personality issue, will ask PSW not to provide care to resident or with a 2nd PSW only.  </t>
  </si>
  <si>
    <t>4 Grievances re: shifts and posted schedule.  All denied.  Union Steward has misread the contract - all general concerns, she did not specify which dates she had concerns with.  Glen and Ann are following up.  1 WSIB report from a kitchen staff with allegations of harassment at work - investigation completed over 2 days with Union Area Coordinator - no finding of harassment, some staff don't get along, union to provide some training on bullying and harassment and PMH will have kitchen staff, Stacey and Elisabeth participate.  Waiting for dates and resources from Union.</t>
  </si>
  <si>
    <t>1 PSW hired</t>
  </si>
  <si>
    <t>1 PSW, 1 RPN (didn't work out), 1 laundry aide (Adam Stafford) and T. Stafford's severance completed August 30th.</t>
  </si>
  <si>
    <t>Implementation of Volgistics in Volunteer Services.  Software program to manage HR, education, scheduling of our 200 volunteers.  Data base has been imported.  Laura is working on implementing other options - sign and out, education and communication.      Pharmacy updates are going well - IMM implemented, 3 new treatment carts received and in use, starting pharmacy led med reconciliation with new admissions - will work out any issues and then roll out to include transfers back from hospital.</t>
  </si>
  <si>
    <t>Telephone systems in LTC and Garden Homes - often receive a busy signal the first time people call in, or "this is a long distance call", difficulty transferring to Bauman - will loop back to front office, IP address changed in software program - unable to update.  Might be an issue with Bell lines being overloaded in this area.    Struggling to fill all PSW lines, we have 3 vacant PT lines and minimal casual PSW, system wide issue in Ontario not specific to Waterloo.  Mag lock failure over a weekend in August - all doors to Home and front office remained open - extra staffing and security used - failure of 2 communication boxes, parts available and replaced by Monday.</t>
  </si>
  <si>
    <t>Annual Program reviews completed by Leadership Team at PMH - in the process of being reviewed by Elisabeth</t>
  </si>
  <si>
    <t>total tenants 85</t>
  </si>
  <si>
    <t>one home vacant waiting to sell total tenants 26</t>
  </si>
  <si>
    <t>one spouse death and one spouse to LTC - rooms still full</t>
  </si>
  <si>
    <t xml:space="preserve">Mock evacuation &amp; bomb threat </t>
  </si>
  <si>
    <t>Public Health for pool - no unmet; TSSA(elevators) - some issues to address - referred to Delta</t>
  </si>
  <si>
    <t>2 PT Night lines needed to be filled; new maintenance staff started</t>
  </si>
  <si>
    <t>3 summer students finished; one staff left for registered nurse position as had worked as PSW while seeking status in Canada; retirement of Linda an original recreation/aquatic staff from opening</t>
  </si>
  <si>
    <t xml:space="preserve">staff training on Suites heating &amp; cooling system; resident satisfaction surveys distributed &amp; compiled; </t>
  </si>
  <si>
    <t xml:space="preserve">preparing for first medical cannabis resident medication administration; roof leak repairs finally all resolved; still need to recruit casual staff for call-ins and vacation back fill; 2 day/eve staff found work other places (one found a  FT line and one a line  in registered nurse field); hiring qualified person to fill recreation/aquatic position and then in November a maternity leave of the same; staff shortages continue due to bereavements, illness and staff resignations </t>
  </si>
  <si>
    <t>Aug.
2019</t>
  </si>
  <si>
    <t>12
 Month 
Sum</t>
  </si>
  <si>
    <t>August 2019 - Narrative</t>
  </si>
  <si>
    <t>August
Number</t>
  </si>
  <si>
    <t>staff medical cannabis Inservice; multiple events organized by the summer students: Beach party, Carnival party;  MP Bardish Chagger visited; Food Committee meeting held; Chaplain's lunch in dining room every Wednesday continues as a success; successful hands on Lee Valley workshop with residents</t>
  </si>
  <si>
    <t>2019
Sept.</t>
  </si>
  <si>
    <t>September
Number</t>
  </si>
  <si>
    <t>September 2019 Narrative</t>
  </si>
  <si>
    <t>July
Number</t>
  </si>
  <si>
    <t>Sept.
2019</t>
  </si>
  <si>
    <t>1 admission from home, 1 admission from assisted living</t>
  </si>
  <si>
    <t>all expected, no concerns</t>
  </si>
  <si>
    <t>1 from C.W. daughter (emailed reply, will set up a meeting to meet with her, complaints were not around care but unhappy with staff not having time to provide ice cream for more than 15 minutes at a time). 1 from F.M. daughter re: staff not being supportive of audio / visual camera in resident's room.  Sign has been posted that video recording in progress in room, reviewing staff concerns about being recorded.  Both family members are high needs and have management staff assigned to address their concerns.</t>
  </si>
  <si>
    <t>Code Grey -(days), Code Green with fire department (days and evenings), Code Red with fire department (days and evenings). Walk through with fire department completed in Retirement Home - 3 follow-up concerns received: door grabber in suites X 1 in use (removed already), No wrench found in sprinkler head cabinet (we've asked for clarification), Fires Safety Plan for Long Term Care only, that was sent in January 2015, has a few revisions that are requested (request received and working on revisions).  Walk through with fire department in Long Term Care still needs to be booked.</t>
  </si>
  <si>
    <t>Completed on days, evening and nights.  Days and Evenings done with Fire Department - went well, both LTC and RH passed their annual drill.</t>
  </si>
  <si>
    <t>4. Grievances re: schedule and shifts from Union Steward to Glen Caswell.  No specific details, vague concerns, Glen has contacted Steward and she has not arranged for a day to meet.  1 Grievance from Union - vacation credits after 5 years of service, waiting for union to determine a date to meet (to include Karen and Elaine in meeting)</t>
  </si>
  <si>
    <t>1 RN off on a medical leave, hired 1 RN and 1 RPN this month (DOC was required to work on the units 3 X this month to cover registered staff sick calls that we were unable to cover)</t>
  </si>
  <si>
    <t>both were PSW -1 moving to the states and 1 completed her registered nurse education</t>
  </si>
  <si>
    <t>Kindness Education and Graduation completed this month.  Great energy and passion noticed from the graduates post education.  Annual Fire and Evacuation Drill completed with Fire Department - successful drill.  Annual Clinical staff education completed.  WAVE2 education on end of life care is being booked for early October (Elissa and Justyna to complete).</t>
  </si>
  <si>
    <t>Still have some difficulties recruiting PSWs to cover vacant lines, improving but continue to have 1 PT vacant line and difficult to cover sick time and vacations for night PSW rotations.  Continue to have issues with telephone system (back number 519.747.2151) continue to ring as busy with first call.  Garden Home residents that have phone lines with Bell experience the same issues.  Several requests to review and fix issues have not been successful.  Some challenges implementing Volgisitics - poor fit with administration student in August and increase demand of Laura Gorman's time with new September student volunteers have slowed progress.  Will push to have it implemented fully, in the month of October.  Nurse Practitioner (Elissa Bell) has accepted a part time position at SMGH and wishes to continue on with PMH, but not with the Elliott (shared position).  Change is schedule mid October.  Will post for FT or PT Nurse Practitioner and determine who will be the best fit.  Elissa will work 1 day a week at both PMH and the Elliott during the recruitment phase.</t>
  </si>
  <si>
    <t>Executive Director off for 2 weeks in September/October.</t>
  </si>
  <si>
    <t>84 tenants</t>
  </si>
  <si>
    <t>26 tenants - 1 unit unoccupied</t>
  </si>
  <si>
    <t>husband passed away month before she returned back home</t>
  </si>
  <si>
    <t>annual timed fire drill &amp; fire inspection inspection; annual CHUBB fire system inspection</t>
  </si>
  <si>
    <t>Kindness training of Director &amp; 2 Suites employees; PSW student who will be hired when completes school requirements; 2nd PSW student started with intent to hire; successful grant recipient of Seniors Community Grant $4000 for an 8 week information session for independent seniors in partnership with FMH Elderly Person Centre - staff starts for planning Oct 17 (23 weeks total)</t>
  </si>
  <si>
    <t>TSSH elevator inspection required all posters in elevators removed, Jen looking into solutions; pool closure Sept 20 into Oct due to water chemical issues after burst hose; roof leak causing on going issue for resident in 611 - fixed multiple holes on roof with no success</t>
  </si>
  <si>
    <t>Hosted U of W eye clinic; upcoming Federal election FYI table; retirement tea Linda H (rec staff since Suites opened)</t>
  </si>
  <si>
    <t>October
Number</t>
  </si>
  <si>
    <t>November
Number</t>
  </si>
  <si>
    <t>December
Number</t>
  </si>
  <si>
    <t>December  2018 Narrative</t>
  </si>
  <si>
    <t>October 2019 Narrative</t>
  </si>
  <si>
    <t>81 occupancy</t>
  </si>
  <si>
    <t>24 occupancy</t>
  </si>
  <si>
    <t>1 internal move from Independent to Assisted Living; 2 of 4 rooms taken for November</t>
  </si>
  <si>
    <t>one GH spouse passed away/ 2 assisted Living/ one move to LTC</t>
  </si>
  <si>
    <t>related to schedule practises of extra shifts and how assigned - discussed with Employee Council rep and clarified policy - cleared up</t>
  </si>
  <si>
    <t xml:space="preserve">1 employee 10 year anniversary; switched flooring suppliers to Voll; installed first apartment with plank flooring in common area with positive feedback; toured Bethany Missionary seniors group when picking up some members for a leaf tour; Had PSW student placement from Westervelt - she is considering employment; Prevail incontinence product 1:1 education sessions were greatly appreciated by those residents on service; </t>
  </si>
  <si>
    <t xml:space="preserve">new table rotation started with 4 requests to adjust it - all accommodated; </t>
  </si>
  <si>
    <t>Wellness Manager attended Fall Public Health Infection Control workshop; 2 GH Open Houses held with 18 total to view and 1 offer; started Fall/Winter menus; DR brought in 40 geraniums for residents to winter over; DR planted 120 tulip bulbs for spring surprise; DR fried eggs for breakfast for residents; Bardish Chagger visited pre-election; 1 of the 2 GH windows slated for 2019 was installed; DR went to workshop with CPS in London; DR and 2 Suites staff attended Kindness Strategic Planning day; Staff flu shot clinic held</t>
  </si>
  <si>
    <t>Oct.
2019</t>
  </si>
  <si>
    <t>2019
Oct.</t>
  </si>
  <si>
    <t>Number
Number</t>
  </si>
  <si>
    <t xml:space="preserve">
February
Number</t>
  </si>
  <si>
    <t>February
Number</t>
  </si>
  <si>
    <t>March
Number</t>
  </si>
  <si>
    <t>June
Number</t>
  </si>
  <si>
    <t>Unoccupied</t>
  </si>
  <si>
    <t>from community - crisis admissions to Bauman</t>
  </si>
  <si>
    <t>expected - no issues</t>
  </si>
  <si>
    <t xml:space="preserve">No written concerns but we have noticed an increase in family calls, visits and emails.  Concerns from primarily three families that are finding it challenging to understand the restraints / regulations in LTC.  1 family is unhappy with the care provided by our Medical Director.  Challenges his judgement on bloodwork and medication orders.  We are working with the family and a meeting is booked with wife and daughter November 18th, to review their needs, concerns and options available.  1 family is concerned about the frequency (daily) of resident's falls.  Resident is cognitive and wants to walk, his dementia is causing him to cross his feet when walking.  All fall prevention measures are in place.  Wife is here 18 hours a day and resident continues to fall even when she is here - he is resistive to her requests.  Family have requested one on one care - unable to accommdate this request.  3rd family has placed a camera in resident's room which has caused some staff to feel unsettled when providing care.  Family sends emails and videos to Director of Care (DOC) 1-2 X a week with concerns.  Only concern by me is that the camera has audio...staff are providing good care to the resident. </t>
  </si>
  <si>
    <t xml:space="preserve">Code Yellow (evenings) and Code Grey (evenings) completed.  Reviewed outstanding Code Training requirements - mainly on nights, a meeting is booked in Novemeber DOC to review with night staff. </t>
  </si>
  <si>
    <t>Days, evening and nights completed</t>
  </si>
  <si>
    <t>Resident to Resident Abuse - resident tackled and sat on a resident that was in her room, no injury.  No finding from MoH Compliance.</t>
  </si>
  <si>
    <t>Compliance Inspection for a Critical Incident submission - no findings</t>
  </si>
  <si>
    <t>We continue to struggle to attract PSWs to hire.  We continue to have 2-3 vacant PT lines and find it difficult to cover last minute sick calls.  Agency staff are used to cover one on one resident staffing needs (average of 3-4 shifts per day / mainly nights).  We have secured PSW student placement from Conestoga College to start in January.  Talks have stalled, on partnering with St. Louis to provide a living classroom on site for Fall of 2020, but we remain open to supporting this endeavour.</t>
  </si>
  <si>
    <t>Laundry staff received a FT position outside of the organization.</t>
  </si>
  <si>
    <t>Kindness Planning Day occurred October 23rd, off site with FMH and Mentors - concrete steps discussed on how to integrate Kindness Intiative into an Operational Plan for both organization.  First Executive Director and Nurse Leadership team meeting occurred October 29th - full day, off site.  Good to have core group of leadership team from both organization together to discuss policies, RAI MDS and education.</t>
  </si>
  <si>
    <t xml:space="preserve">Busy month - with 5 Admission Agreements completed…catch up from end of September and this month.  7/11 Leadership Team performance appraisals completed this month.  Last 4 reviews are booked for the beginning of November.  Reviewed mandatory education sessions for completeness - all outstanding education will be provided via Policy Medical and a sign off package, for all staff in LTC, to complete in the month of November.  Outstanding performance appraisals reviewed - Personal Support Workers performance appraisals are due - forms have been sent out and all are scheduled to be completed in November (split equally across the Nursing Leadership Team).  Maintenance Worker X 2 to be completed in November.  1-2 Dietary Staff also need to be completed.  All others are done.   Reviewed Nursing Policies from FMH - by the Nursing Leadership Team - very difficult endeavour to find common language and processes across both organizations and to keep current with best practices.  Both organizations are at different points.  We will endeavour to find basic common principles, based on current best practices, to work from and evolve the policies, on an annual basis, as both organizations pull together.  Dietitian at PMH is working on Food Services and Nutrition Polices based on recently released (October 2019) best practices in Food Services and Nutrition in LTC.  Expected day of completion is mid November.  Nutrition Managers will spend a day in November to review and look at ways to incorporate any new practices into both organizations.  Occupational Health and Safety Policies are being compared with resources provided from Ontario Retirement Community Association and Public Safety Association of Ontario for completeness.  </t>
  </si>
  <si>
    <t>MPP - Catherine Fife arrived for a tour and visit of PMH on October 16th.</t>
  </si>
  <si>
    <t>2019
Nov.</t>
  </si>
  <si>
    <t>Nov.
2019</t>
  </si>
  <si>
    <t>November 2019 Narrative</t>
  </si>
  <si>
    <t>1 internal from Parkwood Community transfer, 3 from Community or other Retirement Homes</t>
  </si>
  <si>
    <t>No concerns, long term residents, identified as palliative prior to death.</t>
  </si>
  <si>
    <t>Difficulty with 1 family, requesting a transfer from our Medical Director to Attending Physician. Done.</t>
  </si>
  <si>
    <t xml:space="preserve">Code Yellow </t>
  </si>
  <si>
    <t>All shifts</t>
  </si>
  <si>
    <t>Public Health - LTC and RH November 13 - no unmets</t>
  </si>
  <si>
    <t>Still struggling to fill casual PSW lines.  FT and PT lines are filled.</t>
  </si>
  <si>
    <t>1 RPN that has not worked here for over 2 years. 1 PSW summer student, graduated with her RNs.</t>
  </si>
  <si>
    <t>Received funding approval to provide more education on Excellence in Resident Care.  Education needs to occur between December and March 31st and can include both PSW and other support staff.  Community "fund raising participation" - collection for MCC hygiene kits done this month.  PSW performance evaluations are booked and being completed.  All Leadership Team performance appraisals are completed.</t>
  </si>
  <si>
    <t>Nurse Practitioner has sent notice that she has accepted a FT position at SMGH.  Elissa Bell's last day will be December 5th, 2019.  This is a shared position with The Elliott in Guelph - interviewing process has begun.  Administrative Assist - is off on Medical Leave for approximately 1 month, booked to return on modified hours December 9th.    Advertising for a Director of Care with changes to the Clinical Leadership Team in early 2020.  Glen Caswell and JoAnn Guerrero are booked for court case re: fraudulent PSW certificate in early December.  Elisabeth is booked for court re: fall and fracture (Baker) in late January.</t>
  </si>
  <si>
    <t>Kindness kick-off internal committee meetings started.</t>
  </si>
  <si>
    <t>25 residents</t>
  </si>
  <si>
    <t>2 Suites/ one new GH tenant took possession - renovating before moves in later this winter</t>
  </si>
  <si>
    <t xml:space="preserve"> one to LTC/ one GH resident to PMH </t>
  </si>
  <si>
    <t>N/A</t>
  </si>
  <si>
    <t>one staff who was working CA PT line and casual WM has another job so just casual WM now</t>
  </si>
  <si>
    <t>private pool booking for swim lessons 6 times/ staff room painted, new cork boards up, new table on order/ secured partnership with Holiday Inn hotel to offer fixed rate for visitors of Parkwood Seniors Community/applied for MCC IVEP student 2020-2021/ flu shot clinic for residents with 96% vaccinated; staff at 93.7% vaccinated/</t>
  </si>
  <si>
    <t>four outstanding staff education submissions yet to be returned/one employee off on workplace back injury from resident transfer/ large elevator was down for almost 4 weeks/</t>
  </si>
  <si>
    <t xml:space="preserve">GH tenants held annual catered Christmas lunch/ Memorial service held which continues to include Suites residents/ 3 Wellness Managers attended CPS in Brantford/Director attended tour University Gates RH model suites/ Christmas Decorating completed/ Director held PSW interviews for casual   hires/ </t>
  </si>
  <si>
    <t>unoccupied</t>
  </si>
  <si>
    <r>
      <t>Code Training (</t>
    </r>
    <r>
      <rPr>
        <i/>
        <sz val="11"/>
        <color theme="1"/>
        <rFont val="Calibri"/>
        <family val="2"/>
        <scheme val="minor"/>
      </rPr>
      <t>name codes</t>
    </r>
    <r>
      <rPr>
        <sz val="11"/>
        <color theme="1"/>
        <rFont val="Calibri"/>
        <family val="2"/>
        <scheme val="minor"/>
      </rPr>
      <t>)</t>
    </r>
  </si>
  <si>
    <r>
      <t xml:space="preserve">Complaints </t>
    </r>
    <r>
      <rPr>
        <i/>
        <sz val="11"/>
        <color theme="1"/>
        <rFont val="Calibri"/>
        <family val="2"/>
        <scheme val="minor"/>
      </rPr>
      <t>(Resident)</t>
    </r>
  </si>
  <si>
    <r>
      <t xml:space="preserve">Code Training </t>
    </r>
    <r>
      <rPr>
        <i/>
        <sz val="11"/>
        <color theme="1"/>
        <rFont val="Calibri"/>
        <family val="2"/>
        <scheme val="minor"/>
      </rPr>
      <t>(name codes)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</si>
</sst>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b/>
      <i/>
      <sz val="12"/>
      <color theme="1"/>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theme="9"/>
      </patternFill>
    </fill>
    <fill>
      <patternFill patternType="solid">
        <fgColor theme="9" tint="0.59999389629810485"/>
        <bgColor theme="9" tint="0.79998168889431442"/>
      </patternFill>
    </fill>
    <fill>
      <patternFill patternType="solid">
        <fgColor theme="9" tint="-0.249977111117893"/>
        <bgColor theme="9"/>
      </patternFill>
    </fill>
  </fills>
  <borders count="36">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s>
  <cellStyleXfs count="2">
    <xf numFmtId="0" fontId="0" fillId="0" borderId="0"/>
    <xf numFmtId="9" fontId="30" fillId="0" borderId="0" applyFont="0" applyFill="0" applyBorder="0" applyAlignment="0" applyProtection="0"/>
  </cellStyleXfs>
  <cellXfs count="288">
    <xf numFmtId="0" fontId="0" fillId="0" borderId="0" xfId="0"/>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9" fillId="4" borderId="1" xfId="0" applyFont="1" applyFill="1" applyBorder="1" applyAlignment="1">
      <alignment horizontal="center"/>
    </xf>
    <xf numFmtId="0" fontId="9" fillId="4" borderId="1" xfId="0" applyFont="1" applyFill="1" applyBorder="1"/>
    <xf numFmtId="0" fontId="9" fillId="4" borderId="1" xfId="0" applyFont="1" applyFill="1" applyBorder="1" applyAlignment="1">
      <alignment horizontal="left"/>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0" fontId="3" fillId="0" borderId="26" xfId="0" applyFont="1" applyBorder="1"/>
    <xf numFmtId="0" fontId="0" fillId="0" borderId="27" xfId="0" applyBorder="1" applyAlignment="1">
      <alignment horizontal="center"/>
    </xf>
    <xf numFmtId="0" fontId="1" fillId="2" borderId="29" xfId="0" applyFont="1" applyFill="1" applyBorder="1" applyAlignment="1">
      <alignment vertical="top"/>
    </xf>
    <xf numFmtId="0" fontId="0" fillId="0" borderId="25" xfId="0" applyBorder="1"/>
    <xf numFmtId="0" fontId="0" fillId="0" borderId="29" xfId="0" applyBorder="1" applyAlignment="1">
      <alignment vertical="top" wrapText="1"/>
    </xf>
    <xf numFmtId="0" fontId="0" fillId="0" borderId="31" xfId="0" applyBorder="1" applyAlignment="1">
      <alignment vertical="top" wrapText="1"/>
    </xf>
    <xf numFmtId="0" fontId="9" fillId="4" borderId="32" xfId="0" applyFont="1" applyFill="1" applyBorder="1"/>
    <xf numFmtId="0" fontId="9" fillId="4" borderId="32" xfId="0" applyFont="1" applyFill="1" applyBorder="1" applyAlignment="1">
      <alignment horizontal="center"/>
    </xf>
    <xf numFmtId="0" fontId="9" fillId="4" borderId="32" xfId="0" applyFont="1" applyFill="1" applyBorder="1" applyAlignment="1">
      <alignment horizontal="left"/>
    </xf>
    <xf numFmtId="0" fontId="2" fillId="0" borderId="27" xfId="0" applyFont="1" applyFill="1" applyBorder="1" applyAlignment="1">
      <alignment horizontal="right" vertical="top" wrapText="1"/>
    </xf>
    <xf numFmtId="0" fontId="0" fillId="0" borderId="27" xfId="0" applyBorder="1"/>
    <xf numFmtId="0" fontId="0" fillId="0" borderId="27" xfId="0" applyBorder="1" applyAlignment="1">
      <alignment wrapText="1"/>
    </xf>
    <xf numFmtId="0" fontId="9" fillId="4" borderId="25" xfId="0" applyFont="1" applyFill="1" applyBorder="1"/>
    <xf numFmtId="0" fontId="9" fillId="4" borderId="25" xfId="0" applyFont="1" applyFill="1" applyBorder="1" applyAlignment="1">
      <alignment horizontal="center"/>
    </xf>
    <xf numFmtId="0" fontId="9" fillId="4" borderId="25" xfId="0" applyFont="1" applyFill="1" applyBorder="1" applyAlignment="1">
      <alignment horizontal="left"/>
    </xf>
    <xf numFmtId="0" fontId="0" fillId="0" borderId="25" xfId="0" applyBorder="1" applyAlignment="1">
      <alignment horizontal="center"/>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0" fillId="0" borderId="32" xfId="0" applyBorder="1" applyAlignment="1">
      <alignment horizontal="center"/>
    </xf>
    <xf numFmtId="0" fontId="0" fillId="0" borderId="34" xfId="0" applyBorder="1"/>
    <xf numFmtId="0" fontId="3" fillId="0" borderId="35" xfId="0" applyFont="1" applyBorder="1"/>
    <xf numFmtId="0" fontId="7" fillId="2" borderId="35" xfId="0" applyFont="1" applyFill="1" applyBorder="1" applyAlignment="1">
      <alignment vertical="top"/>
    </xf>
    <xf numFmtId="0" fontId="0" fillId="0" borderId="35" xfId="0" applyBorder="1" applyAlignment="1">
      <alignment vertical="top" wrapText="1"/>
    </xf>
    <xf numFmtId="0" fontId="2" fillId="0" borderId="35" xfId="0" applyFont="1" applyFill="1" applyBorder="1" applyAlignment="1">
      <alignment horizontal="right" vertical="top" wrapText="1"/>
    </xf>
    <xf numFmtId="1" fontId="0" fillId="0" borderId="25" xfId="0" applyNumberFormat="1" applyBorder="1" applyAlignment="1">
      <alignment horizontal="center"/>
    </xf>
    <xf numFmtId="0" fontId="3" fillId="0" borderId="25" xfId="0" applyFont="1" applyBorder="1"/>
    <xf numFmtId="0" fontId="7" fillId="2" borderId="25" xfId="0" applyFont="1" applyFill="1" applyBorder="1" applyAlignment="1">
      <alignment vertical="top"/>
    </xf>
    <xf numFmtId="0" fontId="0" fillId="0" borderId="25" xfId="0" applyBorder="1" applyAlignment="1">
      <alignment vertical="top" wrapText="1"/>
    </xf>
    <xf numFmtId="0" fontId="2" fillId="0" borderId="25" xfId="0" applyFont="1" applyFill="1" applyBorder="1" applyAlignment="1">
      <alignment horizontal="right" vertical="top" wrapText="1"/>
    </xf>
    <xf numFmtId="0" fontId="9" fillId="4" borderId="34" xfId="0" applyFont="1" applyFill="1" applyBorder="1"/>
    <xf numFmtId="0" fontId="9" fillId="4" borderId="35" xfId="0" applyFont="1" applyFill="1" applyBorder="1" applyAlignment="1">
      <alignment horizontal="left"/>
    </xf>
    <xf numFmtId="0" fontId="3" fillId="4" borderId="32" xfId="0" applyFont="1" applyFill="1" applyBorder="1"/>
    <xf numFmtId="0" fontId="23" fillId="0" borderId="0" xfId="0" applyFont="1"/>
    <xf numFmtId="0" fontId="0" fillId="0" borderId="0" xfId="0" applyFont="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27" xfId="0" applyFont="1" applyBorder="1" applyAlignment="1">
      <alignment horizontal="center"/>
    </xf>
    <xf numFmtId="0" fontId="0" fillId="0" borderId="27" xfId="0" applyFont="1" applyBorder="1" applyAlignment="1">
      <alignment wrapText="1"/>
    </xf>
    <xf numFmtId="0" fontId="0" fillId="6" borderId="0" xfId="0" applyFont="1" applyFill="1"/>
    <xf numFmtId="0" fontId="0" fillId="6" borderId="0" xfId="0" applyFont="1" applyFill="1" applyAlignment="1">
      <alignment horizontal="center"/>
    </xf>
    <xf numFmtId="0" fontId="0" fillId="0" borderId="0" xfId="0" applyFont="1" applyAlignment="1">
      <alignment horizontal="center"/>
    </xf>
    <xf numFmtId="0" fontId="9" fillId="0" borderId="1" xfId="0" applyFont="1" applyBorder="1"/>
    <xf numFmtId="0" fontId="24" fillId="0" borderId="1" xfId="0" applyFont="1" applyBorder="1"/>
    <xf numFmtId="0" fontId="25" fillId="2" borderId="1" xfId="0" applyFont="1" applyFill="1" applyBorder="1" applyAlignment="1">
      <alignment vertical="top"/>
    </xf>
    <xf numFmtId="0" fontId="24" fillId="0" borderId="1" xfId="0" applyFont="1" applyBorder="1" applyAlignment="1">
      <alignment horizontal="center" wrapText="1"/>
    </xf>
    <xf numFmtId="0" fontId="24" fillId="0" borderId="1" xfId="0" applyFont="1" applyBorder="1" applyAlignment="1">
      <alignment wrapText="1"/>
    </xf>
    <xf numFmtId="0" fontId="24" fillId="0" borderId="1" xfId="0" applyFont="1" applyBorder="1" applyAlignment="1">
      <alignment vertical="top" wrapText="1"/>
    </xf>
    <xf numFmtId="0" fontId="9" fillId="0" borderId="1" xfId="0" applyFont="1" applyFill="1" applyBorder="1" applyAlignment="1">
      <alignment horizontal="right" vertical="top" wrapText="1"/>
    </xf>
    <xf numFmtId="0" fontId="9" fillId="0" borderId="27" xfId="0" applyFont="1" applyFill="1" applyBorder="1" applyAlignment="1">
      <alignment horizontal="right" vertical="top" wrapText="1"/>
    </xf>
    <xf numFmtId="0" fontId="24" fillId="0" borderId="27" xfId="0" applyFont="1" applyBorder="1" applyAlignment="1">
      <alignment horizontal="center" wrapText="1"/>
    </xf>
    <xf numFmtId="0" fontId="24" fillId="0" borderId="27" xfId="0" applyFont="1" applyBorder="1" applyAlignment="1">
      <alignment wrapText="1"/>
    </xf>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6" borderId="0" xfId="0" applyFill="1" applyAlignment="1">
      <alignment vertical="top"/>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6" borderId="25" xfId="0" applyFill="1" applyBorder="1"/>
    <xf numFmtId="0" fontId="0" fillId="6" borderId="25" xfId="0" applyFill="1" applyBorder="1" applyAlignment="1">
      <alignment horizontal="center"/>
    </xf>
    <xf numFmtId="0" fontId="9" fillId="4" borderId="25" xfId="0" applyFont="1" applyFill="1" applyBorder="1" applyAlignment="1">
      <alignment vertical="center"/>
    </xf>
    <xf numFmtId="0" fontId="9" fillId="4" borderId="25" xfId="0" applyFont="1" applyFill="1" applyBorder="1" applyAlignment="1">
      <alignment horizontal="center" vertical="center"/>
    </xf>
    <xf numFmtId="0" fontId="9" fillId="4" borderId="25" xfId="0" applyFont="1" applyFill="1" applyBorder="1" applyAlignment="1">
      <alignment horizontal="left" vertical="center"/>
    </xf>
    <xf numFmtId="0" fontId="3" fillId="0" borderId="25" xfId="0" applyFont="1" applyBorder="1" applyAlignment="1">
      <alignment vertical="center"/>
    </xf>
    <xf numFmtId="0" fontId="7" fillId="2" borderId="25" xfId="0" applyFont="1" applyFill="1" applyBorder="1" applyAlignment="1">
      <alignment vertical="center"/>
    </xf>
    <xf numFmtId="0" fontId="2" fillId="0" borderId="25" xfId="0" applyFont="1" applyFill="1" applyBorder="1" applyAlignment="1">
      <alignment horizontal="right" vertical="center" wrapText="1"/>
    </xf>
    <xf numFmtId="0" fontId="24" fillId="0" borderId="25" xfId="0" applyFont="1" applyBorder="1" applyAlignment="1">
      <alignment vertical="center"/>
    </xf>
    <xf numFmtId="0" fontId="24" fillId="0" borderId="25" xfId="0" applyFont="1" applyBorder="1"/>
    <xf numFmtId="164" fontId="0" fillId="0" borderId="0" xfId="0" applyNumberFormat="1"/>
    <xf numFmtId="0" fontId="7" fillId="2" borderId="29" xfId="0" applyFont="1" applyFill="1" applyBorder="1" applyAlignment="1">
      <alignment vertical="top" wrapText="1"/>
    </xf>
    <xf numFmtId="0" fontId="0" fillId="0" borderId="30" xfId="0" applyBorder="1" applyAlignment="1">
      <alignment wrapText="1"/>
    </xf>
    <xf numFmtId="0" fontId="0" fillId="0" borderId="33" xfId="0" applyBorder="1" applyAlignment="1">
      <alignment wrapText="1"/>
    </xf>
    <xf numFmtId="0" fontId="0" fillId="0" borderId="25" xfId="0" applyBorder="1" applyAlignment="1">
      <alignment vertical="center"/>
    </xf>
    <xf numFmtId="0" fontId="2" fillId="0" borderId="25" xfId="0" applyFont="1" applyFill="1" applyBorder="1" applyAlignment="1">
      <alignment vertical="center" wrapText="1"/>
    </xf>
    <xf numFmtId="0" fontId="3" fillId="4" borderId="25" xfId="0" applyFont="1" applyFill="1" applyBorder="1"/>
    <xf numFmtId="17" fontId="0" fillId="0" borderId="25" xfId="0" applyNumberFormat="1" applyBorder="1" applyAlignment="1">
      <alignment horizontal="center" vertical="center" wrapText="1"/>
    </xf>
    <xf numFmtId="0" fontId="1" fillId="2" borderId="25" xfId="0" applyFont="1" applyFill="1" applyBorder="1" applyAlignment="1">
      <alignment vertical="top"/>
    </xf>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64"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33" xfId="0" applyNumberFormat="1" applyBorder="1" applyAlignment="1">
      <alignment horizontal="center" vertical="center"/>
    </xf>
    <xf numFmtId="0" fontId="0" fillId="0" borderId="29" xfId="0" applyBorder="1" applyAlignment="1">
      <alignment vertical="center" wrapText="1"/>
    </xf>
    <xf numFmtId="0" fontId="0" fillId="0" borderId="1" xfId="0" applyFont="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vertical="center"/>
    </xf>
    <xf numFmtId="0" fontId="0" fillId="0" borderId="32" xfId="0" applyBorder="1" applyAlignment="1">
      <alignment horizontal="center" vertical="center" wrapText="1"/>
    </xf>
    <xf numFmtId="0" fontId="7" fillId="2" borderId="29" xfId="0" applyFont="1" applyFill="1" applyBorder="1" applyAlignment="1">
      <alignment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27" fillId="2" borderId="29" xfId="0" applyFont="1" applyFill="1" applyBorder="1" applyAlignment="1">
      <alignment vertical="center"/>
    </xf>
    <xf numFmtId="0" fontId="24" fillId="0" borderId="25" xfId="0" applyFont="1" applyBorder="1" applyAlignment="1">
      <alignment horizontal="center" vertical="center"/>
    </xf>
    <xf numFmtId="1" fontId="24" fillId="0" borderId="25" xfId="0" applyNumberFormat="1" applyFont="1" applyBorder="1" applyAlignment="1">
      <alignment horizontal="center" vertical="center"/>
    </xf>
    <xf numFmtId="0" fontId="24" fillId="0" borderId="29" xfId="0" applyFont="1" applyBorder="1" applyAlignment="1">
      <alignment vertical="center" wrapText="1"/>
    </xf>
    <xf numFmtId="164" fontId="28" fillId="8" borderId="25" xfId="0" applyNumberFormat="1" applyFont="1" applyFill="1" applyBorder="1" applyAlignment="1">
      <alignment horizontal="center" vertical="center"/>
    </xf>
    <xf numFmtId="0" fontId="24" fillId="0" borderId="31" xfId="0" applyFont="1" applyBorder="1" applyAlignment="1">
      <alignment vertical="center" wrapText="1"/>
    </xf>
    <xf numFmtId="0" fontId="24" fillId="0" borderId="32" xfId="0" applyFont="1" applyBorder="1" applyAlignment="1">
      <alignment horizontal="center" vertical="center"/>
    </xf>
    <xf numFmtId="0" fontId="24" fillId="0" borderId="27" xfId="0" applyFont="1" applyBorder="1" applyAlignment="1">
      <alignment horizontal="center" vertical="center" wrapText="1"/>
    </xf>
    <xf numFmtId="0" fontId="24" fillId="2" borderId="27" xfId="0" applyFont="1" applyFill="1" applyBorder="1" applyAlignment="1">
      <alignment horizontal="center" vertical="center" wrapText="1"/>
    </xf>
    <xf numFmtId="0" fontId="27" fillId="9" borderId="27"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3" fillId="0" borderId="0" xfId="0" applyFont="1" applyBorder="1" applyAlignment="1">
      <alignment vertical="center"/>
    </xf>
    <xf numFmtId="0" fontId="0" fillId="0" borderId="35" xfId="0" applyBorder="1" applyAlignment="1">
      <alignment vertical="center" wrapText="1"/>
    </xf>
    <xf numFmtId="0" fontId="0" fillId="0" borderId="34" xfId="0" applyBorder="1" applyAlignment="1">
      <alignment vertical="center" wrapText="1"/>
    </xf>
    <xf numFmtId="0" fontId="2" fillId="0" borderId="35" xfId="0" applyFont="1" applyFill="1" applyBorder="1" applyAlignment="1">
      <alignment vertical="center" wrapText="1"/>
    </xf>
    <xf numFmtId="0" fontId="2" fillId="0" borderId="35" xfId="0" applyFont="1" applyFill="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1" fontId="0" fillId="0" borderId="32" xfId="0" applyNumberFormat="1" applyBorder="1" applyAlignment="1">
      <alignment horizontal="center" vertical="center"/>
    </xf>
    <xf numFmtId="0" fontId="3" fillId="4" borderId="25" xfId="0" applyFont="1" applyFill="1" applyBorder="1" applyAlignment="1">
      <alignment horizontal="center"/>
    </xf>
    <xf numFmtId="0" fontId="3" fillId="4" borderId="25" xfId="0" applyFont="1" applyFill="1" applyBorder="1" applyAlignment="1">
      <alignment horizontal="left"/>
    </xf>
    <xf numFmtId="0" fontId="29" fillId="0" borderId="0" xfId="0" applyFont="1"/>
    <xf numFmtId="0" fontId="0" fillId="0" borderId="28" xfId="0" applyBorder="1" applyAlignment="1">
      <alignment vertical="center"/>
    </xf>
    <xf numFmtId="0" fontId="0" fillId="0" borderId="30" xfId="0" applyBorder="1" applyAlignment="1">
      <alignment vertical="center"/>
    </xf>
    <xf numFmtId="0" fontId="0" fillId="0" borderId="32" xfId="0" applyBorder="1" applyAlignment="1">
      <alignment horizontal="center" vertical="center"/>
    </xf>
    <xf numFmtId="0" fontId="0" fillId="0" borderId="33" xfId="0" applyBorder="1" applyAlignment="1">
      <alignment vertical="center"/>
    </xf>
    <xf numFmtId="0" fontId="3" fillId="4" borderId="1" xfId="0" applyFont="1" applyFill="1" applyBorder="1"/>
    <xf numFmtId="0" fontId="3" fillId="4" borderId="1" xfId="0" applyFont="1" applyFill="1" applyBorder="1" applyAlignment="1">
      <alignment horizontal="center"/>
    </xf>
    <xf numFmtId="0" fontId="3" fillId="4" borderId="1" xfId="0" applyFont="1" applyFill="1" applyBorder="1" applyAlignment="1">
      <alignment horizontal="left"/>
    </xf>
    <xf numFmtId="0" fontId="25" fillId="2" borderId="31" xfId="0" applyFont="1" applyFill="1" applyBorder="1" applyAlignment="1">
      <alignment vertical="center"/>
    </xf>
    <xf numFmtId="0" fontId="25" fillId="2" borderId="29" xfId="0" applyFont="1" applyFill="1" applyBorder="1" applyAlignment="1">
      <alignment vertical="center"/>
    </xf>
    <xf numFmtId="0" fontId="0" fillId="0" borderId="1" xfId="0" applyBorder="1" applyAlignment="1">
      <alignment horizontal="center" wrapText="1"/>
    </xf>
    <xf numFmtId="0" fontId="7" fillId="2" borderId="27" xfId="0" applyFont="1" applyFill="1" applyBorder="1" applyAlignment="1">
      <alignment vertical="top" wrapText="1"/>
    </xf>
    <xf numFmtId="0" fontId="0" fillId="0" borderId="33" xfId="0" applyBorder="1"/>
    <xf numFmtId="0" fontId="0" fillId="0" borderId="28" xfId="0" applyBorder="1"/>
    <xf numFmtId="0" fontId="0" fillId="0" borderId="34" xfId="0" applyBorder="1" applyAlignment="1">
      <alignment vertical="center"/>
    </xf>
    <xf numFmtId="0" fontId="1" fillId="9" borderId="27" xfId="0" applyFont="1" applyFill="1" applyBorder="1" applyAlignment="1">
      <alignment horizontal="center" vertical="center" wrapText="1"/>
    </xf>
    <xf numFmtId="0" fontId="1" fillId="9" borderId="28" xfId="0" applyFont="1" applyFill="1" applyBorder="1" applyAlignment="1">
      <alignment horizontal="center" vertical="center" wrapText="1"/>
    </xf>
    <xf numFmtId="1" fontId="24" fillId="0" borderId="25" xfId="0" applyNumberFormat="1" applyFont="1" applyBorder="1" applyAlignment="1">
      <alignment horizontal="center"/>
    </xf>
    <xf numFmtId="164" fontId="28" fillId="8" borderId="30" xfId="0" applyNumberFormat="1" applyFont="1" applyFill="1" applyBorder="1" applyAlignment="1">
      <alignment horizontal="center" vertical="center"/>
    </xf>
    <xf numFmtId="1" fontId="24" fillId="0" borderId="32" xfId="0" applyNumberFormat="1" applyFont="1" applyBorder="1" applyAlignment="1">
      <alignment horizontal="center"/>
    </xf>
    <xf numFmtId="164" fontId="28" fillId="8" borderId="33" xfId="0" applyNumberFormat="1" applyFont="1" applyFill="1" applyBorder="1" applyAlignment="1">
      <alignment horizontal="center" vertical="center"/>
    </xf>
    <xf numFmtId="0" fontId="27" fillId="7" borderId="28" xfId="0" applyFont="1" applyFill="1" applyBorder="1" applyAlignment="1">
      <alignment horizontal="center" vertical="center" wrapText="1"/>
    </xf>
    <xf numFmtId="0" fontId="0" fillId="0" borderId="27" xfId="0" applyBorder="1" applyAlignment="1">
      <alignment horizontal="center" wrapText="1"/>
    </xf>
    <xf numFmtId="0" fontId="0" fillId="0" borderId="30" xfId="0" applyBorder="1"/>
    <xf numFmtId="0" fontId="1" fillId="2" borderId="35" xfId="0" applyFont="1" applyFill="1" applyBorder="1" applyAlignment="1">
      <alignment vertical="top" wrapText="1"/>
    </xf>
    <xf numFmtId="0" fontId="2" fillId="0" borderId="1" xfId="0" applyFont="1" applyFill="1" applyBorder="1" applyAlignment="1">
      <alignment vertical="top" wrapText="1"/>
    </xf>
    <xf numFmtId="0" fontId="2" fillId="0" borderId="35" xfId="0" applyFont="1" applyFill="1" applyBorder="1" applyAlignment="1">
      <alignment vertical="top" wrapText="1"/>
    </xf>
    <xf numFmtId="0" fontId="2" fillId="0" borderId="25" xfId="0" applyFont="1" applyFill="1" applyBorder="1" applyAlignment="1">
      <alignment vertical="top" wrapText="1"/>
    </xf>
    <xf numFmtId="0" fontId="9" fillId="0" borderId="1" xfId="0" applyFont="1" applyFill="1" applyBorder="1" applyAlignment="1">
      <alignment vertical="top" wrapText="1"/>
    </xf>
    <xf numFmtId="0" fontId="0" fillId="0" borderId="28" xfId="0" applyBorder="1" applyAlignment="1">
      <alignment wrapText="1"/>
    </xf>
    <xf numFmtId="0" fontId="0" fillId="0" borderId="30" xfId="0" applyBorder="1" applyAlignment="1">
      <alignment horizontal="left" wrapText="1"/>
    </xf>
    <xf numFmtId="0" fontId="2" fillId="0" borderId="29" xfId="0" applyFont="1" applyFill="1" applyBorder="1" applyAlignment="1">
      <alignment vertical="top" wrapText="1"/>
    </xf>
    <xf numFmtId="0" fontId="0" fillId="0" borderId="27" xfId="0" applyFont="1" applyBorder="1" applyAlignment="1">
      <alignment horizontal="center" wrapText="1"/>
    </xf>
    <xf numFmtId="0" fontId="0" fillId="0" borderId="28" xfId="0" applyFont="1" applyBorder="1"/>
    <xf numFmtId="0" fontId="0" fillId="0" borderId="25" xfId="0" applyFont="1" applyBorder="1" applyAlignment="1">
      <alignment horizontal="center"/>
    </xf>
    <xf numFmtId="0" fontId="0" fillId="0" borderId="30" xfId="0" applyFont="1" applyBorder="1" applyAlignment="1">
      <alignment horizontal="left"/>
    </xf>
    <xf numFmtId="0" fontId="0" fillId="0" borderId="29" xfId="0" applyFont="1" applyBorder="1" applyAlignment="1">
      <alignment vertical="top" wrapText="1"/>
    </xf>
    <xf numFmtId="0" fontId="0" fillId="0" borderId="30" xfId="0" applyFont="1" applyBorder="1"/>
    <xf numFmtId="0" fontId="0" fillId="0" borderId="30" xfId="0" applyFont="1" applyBorder="1" applyAlignment="1">
      <alignment wrapText="1"/>
    </xf>
    <xf numFmtId="0" fontId="0" fillId="0" borderId="32" xfId="0" applyFont="1" applyBorder="1" applyAlignment="1">
      <alignment horizontal="center"/>
    </xf>
    <xf numFmtId="0" fontId="0" fillId="0" borderId="33" xfId="0" applyFont="1" applyBorder="1" applyAlignment="1">
      <alignment wrapText="1"/>
    </xf>
    <xf numFmtId="0" fontId="9" fillId="0" borderId="26" xfId="0" applyFont="1" applyBorder="1" applyAlignment="1">
      <alignment horizontal="left" vertical="center"/>
    </xf>
    <xf numFmtId="0" fontId="24" fillId="0" borderId="28" xfId="0" applyFont="1" applyBorder="1"/>
    <xf numFmtId="0" fontId="24" fillId="0" borderId="25" xfId="0" applyFont="1" applyBorder="1" applyAlignment="1">
      <alignment horizontal="center"/>
    </xf>
    <xf numFmtId="0" fontId="24" fillId="0" borderId="30" xfId="0" applyFont="1" applyBorder="1" applyAlignment="1">
      <alignment wrapText="1"/>
    </xf>
    <xf numFmtId="0" fontId="24" fillId="0" borderId="29" xfId="0" applyFont="1" applyBorder="1" applyAlignment="1">
      <alignment vertical="top" wrapText="1"/>
    </xf>
    <xf numFmtId="0" fontId="9" fillId="0" borderId="29" xfId="0" applyFont="1" applyFill="1" applyBorder="1" applyAlignment="1">
      <alignment vertical="top" wrapText="1"/>
    </xf>
    <xf numFmtId="0" fontId="9" fillId="0" borderId="29" xfId="0" applyFont="1" applyFill="1" applyBorder="1" applyAlignment="1">
      <alignment horizontal="right" vertical="top" wrapText="1"/>
    </xf>
    <xf numFmtId="0" fontId="9" fillId="0" borderId="31" xfId="0" applyFont="1" applyFill="1" applyBorder="1" applyAlignment="1">
      <alignment horizontal="right" vertical="top" wrapText="1"/>
    </xf>
    <xf numFmtId="0" fontId="24" fillId="0" borderId="32" xfId="0" applyFont="1" applyBorder="1" applyAlignment="1">
      <alignment horizontal="center"/>
    </xf>
    <xf numFmtId="0" fontId="24" fillId="0" borderId="33" xfId="0" applyFont="1" applyBorder="1" applyAlignment="1">
      <alignment wrapText="1"/>
    </xf>
    <xf numFmtId="0" fontId="25" fillId="2" borderId="29" xfId="0" applyFont="1" applyFill="1" applyBorder="1" applyAlignment="1">
      <alignment horizontal="left" vertical="center" wrapText="1"/>
    </xf>
    <xf numFmtId="0" fontId="3" fillId="0" borderId="35" xfId="0" applyFont="1" applyBorder="1" applyAlignment="1">
      <alignment vertical="center"/>
    </xf>
    <xf numFmtId="0" fontId="7" fillId="2" borderId="35" xfId="0" applyFont="1" applyFill="1" applyBorder="1" applyAlignment="1">
      <alignment vertical="center"/>
    </xf>
    <xf numFmtId="9" fontId="0" fillId="0" borderId="0" xfId="1" applyFont="1"/>
    <xf numFmtId="0" fontId="31" fillId="0" borderId="30" xfId="0" applyFont="1" applyBorder="1" applyAlignment="1">
      <alignment vertical="center" wrapText="1"/>
    </xf>
    <xf numFmtId="0" fontId="24" fillId="0" borderId="30" xfId="0" applyFont="1" applyBorder="1" applyAlignment="1">
      <alignmen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24" fillId="0" borderId="33" xfId="0" applyFont="1" applyBorder="1" applyAlignment="1">
      <alignment vertical="center" wrapText="1"/>
    </xf>
    <xf numFmtId="1" fontId="0" fillId="0" borderId="1" xfId="0" applyNumberFormat="1" applyBorder="1" applyAlignment="1">
      <alignment horizontal="center"/>
    </xf>
    <xf numFmtId="0" fontId="0" fillId="0" borderId="34" xfId="0" applyBorder="1" applyAlignment="1">
      <alignment wrapText="1"/>
    </xf>
    <xf numFmtId="1" fontId="24" fillId="0" borderId="1" xfId="0" applyNumberFormat="1" applyFont="1" applyBorder="1" applyAlignment="1">
      <alignment horizontal="center"/>
    </xf>
    <xf numFmtId="0" fontId="27" fillId="2" borderId="25" xfId="0" applyFont="1" applyFill="1" applyBorder="1" applyAlignment="1">
      <alignment vertical="center"/>
    </xf>
    <xf numFmtId="0" fontId="24" fillId="0" borderId="25" xfId="0" applyFont="1" applyBorder="1" applyAlignment="1">
      <alignment vertical="center" wrapText="1"/>
    </xf>
    <xf numFmtId="0" fontId="3" fillId="4" borderId="25"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164" fontId="28" fillId="8" borderId="32" xfId="0" applyNumberFormat="1" applyFont="1" applyFill="1" applyBorder="1" applyAlignment="1">
      <alignment horizontal="center" vertical="center"/>
    </xf>
  </cellXfs>
  <cellStyles count="2">
    <cellStyle name="Normal" xfId="0" builtinId="0"/>
    <cellStyle name="Percent" xfId="1" builtinId="5"/>
  </cellStyles>
  <dxfs count="235">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ont>
        <b/>
        <i/>
        <strike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numFmt numFmtId="1" formatCode="0"/>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strike val="0"/>
        <outline val="0"/>
        <shadow val="0"/>
        <u val="none"/>
        <vertAlign val="baseline"/>
        <sz val="12"/>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i val="0"/>
        <strike val="0"/>
        <condense val="0"/>
        <extend val="0"/>
        <outline val="0"/>
        <shadow val="0"/>
        <u val="none"/>
        <vertAlign val="baseline"/>
        <sz val="12"/>
        <color theme="1"/>
        <name val="Calibri"/>
        <family val="2"/>
        <scheme val="minor"/>
      </font>
      <numFmt numFmtId="1" formatCode="0"/>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i val="0"/>
        <strike val="0"/>
        <condense val="0"/>
        <extend val="0"/>
        <outline val="0"/>
        <shadow val="0"/>
        <u val="none"/>
        <vertAlign val="baseline"/>
        <sz val="18"/>
        <color theme="1"/>
        <name val="Calibri"/>
        <family val="2"/>
        <scheme val="minor"/>
      </font>
    </dxf>
    <dxf>
      <alignment horizontal="general" vertical="bottom" textRotation="0" wrapText="1" indent="0" justifyLastLine="0" shrinkToFit="0" readingOrder="0"/>
      <border diagonalUp="0" diagonalDown="0">
        <left style="thin">
          <color theme="9" tint="-0.24994659260841701"/>
        </left>
        <right/>
        <top/>
        <bottom/>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horizontal/>
      </border>
    </dxf>
    <dxf>
      <alignment horizontal="general" vertical="top"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alignment horizontal="general" vertical="bottom" textRotation="0" wrapText="1" indent="0" justifyLastLine="0" shrinkToFit="0" readingOrder="0"/>
      <border diagonalUp="0" diagonalDown="0">
        <left style="thin">
          <color theme="9" tint="-0.24994659260841701"/>
        </left>
        <right style="thin">
          <color theme="9" tint="-0.24994659260841701"/>
        </right>
        <top/>
        <bottom/>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horizontal="general" vertical="center"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right style="thin">
          <color theme="9" tint="-0.24994659260841701"/>
        </right>
        <top/>
        <bottom/>
        <vertical style="thin">
          <color theme="9" tint="-0.24994659260841701"/>
        </vertical>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dxf>
    <dxf>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diagonalUp="0" diagonalDown="0">
        <left/>
        <right/>
        <top/>
        <bottom/>
      </border>
    </dxf>
    <dxf>
      <alignment vertical="center" textRotation="0" indent="0" justifyLastLine="0" shrinkToFit="0" readingOrder="0"/>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dxf>
    <dxf>
      <border>
        <bottom style="thin">
          <color theme="9" tint="-0.24994659260841701"/>
        </bottom>
      </border>
    </dxf>
    <dxf>
      <font>
        <strike val="0"/>
        <outline val="0"/>
        <shadow val="0"/>
        <u val="none"/>
        <vertAlign val="baseline"/>
        <sz val="12"/>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vertical="bottom" textRotation="0" wrapText="1" justifyLastLine="0" shrinkToFit="0" readingOrder="0"/>
      <border diagonalUp="0" diagonalDown="0" outline="0">
        <left style="thin">
          <color theme="9" tint="-0.24994659260841701"/>
        </left>
        <right/>
        <top/>
        <bottom/>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border>
        <bottom style="thin">
          <color theme="9" tint="-0.24994659260841701"/>
        </bottom>
      </border>
    </dxf>
    <dxf>
      <font>
        <strike val="0"/>
        <outline val="0"/>
        <shadow val="0"/>
        <u val="none"/>
        <vertAlign val="baseline"/>
        <name val="Calibri"/>
        <family val="2"/>
        <scheme val="minor"/>
      </font>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9" tint="-0.24994659260841701"/>
        </left>
        <right/>
        <top/>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vertical="center" textRotation="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 formatCode="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condense val="0"/>
        <extend val="0"/>
        <outline val="0"/>
        <shadow val="0"/>
        <u val="none"/>
        <vertAlign val="baseline"/>
        <sz val="12"/>
        <color theme="1"/>
        <name val="Calibri"/>
        <family val="2"/>
        <scheme val="minor"/>
      </font>
      <numFmt numFmtId="164" formatCode="0.0"/>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fill>
        <patternFill>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numFmt numFmtId="164" formatCode="0.0"/>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fill>
        <patternFill patternType="solid">
          <fgColor theme="9" tint="0.79998168889431442"/>
          <bgColor theme="9" tint="0.79998168889431442"/>
        </patternFill>
      </fill>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headerRowDxfId="234">
  <tableColumns count="14">
    <tableColumn id="1" xr3:uid="{CE0FC2B5-90BE-4439-A782-5E0BA41BEFBC}" name="Long Term Care Indicators" dataDxfId="233"/>
    <tableColumn id="2" xr3:uid="{A12A4796-C5C1-4B05-A1C9-A020DFBF8B84}" name="2019_x000a_April" dataDxfId="232"/>
    <tableColumn id="3" xr3:uid="{51C82B4E-3931-43B0-BCCC-194AF461F5D7}" name="2019_x000a_May" dataDxfId="231"/>
    <tableColumn id="4" xr3:uid="{80E22222-9082-4865-9F02-EE323AB57E16}" name="2019_x000a_June" dataDxfId="230"/>
    <tableColumn id="5" xr3:uid="{0F92F9B2-4ACA-404F-B5D2-E5B19C0EF78C}" name="2019_x000a_July" dataDxfId="229"/>
    <tableColumn id="6" xr3:uid="{067918FB-09AC-4619-AA79-3496C5AB0D36}" name="2019_x000a_Aug." dataDxfId="228"/>
    <tableColumn id="7" xr3:uid="{FB5EE280-B6E6-46A2-9E4B-F4AB08F84629}" name="2019_x000a_Sept." dataDxfId="227"/>
    <tableColumn id="8" xr3:uid="{CB72E3DB-663B-4661-A658-6DE58B9E0370}" name="2019_x000a_Oct." dataDxfId="226"/>
    <tableColumn id="9" xr3:uid="{D12CE1B9-D20B-49C3-9C1A-2E595911E253}" name="2019_x000a_Nov." dataDxfId="225"/>
    <tableColumn id="10" xr3:uid="{54557980-A75E-434D-BC05-EBCFD15CC6C3}" name="Column7" dataDxfId="224"/>
    <tableColumn id="11" xr3:uid="{0670C2C5-4F00-4656-8F7D-F88F6FF5543E}" name="Column8" dataDxfId="223"/>
    <tableColumn id="12" xr3:uid="{6E1EC3B7-C019-4ED9-B023-C9CA5F75B0F4}" name="Column9" dataDxfId="222"/>
    <tableColumn id="13" xr3:uid="{8D26D3C2-3EB7-43D9-B571-B12B2854343B}" name="Column10" dataDxfId="221"/>
    <tableColumn id="14" xr3:uid="{A55CD085-52BA-410D-8D48-E6F6A212DB6A}" name="Column11" dataDxfId="220"/>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32" headerRowBorderDxfId="131" tableBorderDxfId="130" totalsRowBorderDxfId="129">
  <tableColumns count="3">
    <tableColumn id="1" xr3:uid="{1C87DE99-1721-4909-A3F0-E853E80543C0}" name="Parkwood Suites Indicators" dataDxfId="128"/>
    <tableColumn id="2" xr3:uid="{50A457DE-C678-42D6-89E1-697DD17E8304}" name="_x000a_February_x000a_Number" dataDxfId="127"/>
    <tableColumn id="3" xr3:uid="{228AE46E-F1D8-4294-BC12-938D8853CB05}" name="February - 2019 Narrative" dataDxfId="126"/>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25" tableBorderDxfId="124">
  <tableColumns count="3">
    <tableColumn id="1" xr3:uid="{3546430A-F843-4797-B655-8F99B97AEAE9}" name="Long Term Care Indicators" dataDxfId="123"/>
    <tableColumn id="2" xr3:uid="{AF3DC883-8EAD-49A8-ABB4-3C6090C298DA}" name="March_x000a_Number" dataDxfId="122"/>
    <tableColumn id="3" xr3:uid="{04CF0283-364C-42B4-AB8A-C8063592E79A}" name="March 2019 Narrative" dataDxfId="121"/>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20" tableBorderDxfId="119">
  <tableColumns count="3">
    <tableColumn id="1" xr3:uid="{03D0FBD0-8730-4887-BF50-5582A3020B6D}" name="Parkwood Suites Indicators" dataDxfId="118"/>
    <tableColumn id="2" xr3:uid="{081A6819-E514-4874-BB6E-A16EB8DAD906}" name="March_x000a_Number" dataDxfId="117"/>
    <tableColumn id="3" xr3:uid="{577CA76E-EC85-49EF-A00D-D844BBA20157}" name="March 2019 Narrative" dataDxfId="116"/>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15" tableBorderDxfId="114">
  <tableColumns count="3">
    <tableColumn id="1" xr3:uid="{2DCB5CCB-F83C-47EB-9E22-226A12C9FD89}" name="Long Term Care Indicators" dataDxfId="113"/>
    <tableColumn id="2" xr3:uid="{87229C2A-8C10-4840-8545-5096CC228F0C}" name="April_x000a_Number" dataDxfId="112"/>
    <tableColumn id="3" xr3:uid="{7640CAC3-ECA6-4994-9DC6-727159CAF6CE}" name="April 2019 Narrative" dataDxfId="111"/>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10" headerRowBorderDxfId="109" tableBorderDxfId="108" totalsRowBorderDxfId="107">
  <tableColumns count="3">
    <tableColumn id="1" xr3:uid="{73170E69-E421-4C7F-B746-664D708BE622}" name="Parkwood Suites Indicators" dataDxfId="106"/>
    <tableColumn id="2" xr3:uid="{6C100E68-CCD0-49C9-A18E-14223A5024C3}" name="April_x000a_Number" dataDxfId="105"/>
    <tableColumn id="3" xr3:uid="{6FEBA74A-F288-4005-BF4F-44BD3BE84219}" name="April 2019 Narrative" dataDxfId="104"/>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03" dataDxfId="102" tableBorderDxfId="101">
  <tableColumns count="3">
    <tableColumn id="1" xr3:uid="{92676989-3AA1-4975-9418-9B8928287820}" name="Long Term Care Indicators" dataDxfId="100"/>
    <tableColumn id="2" xr3:uid="{132B2CE3-495C-4625-9555-FFC9F4259211}" name="May_x000a_Number" dataDxfId="99"/>
    <tableColumn id="3" xr3:uid="{3D015FE9-C793-431B-8A6A-715EE7987070}" name="May 2019  Narrative" dataDxfId="98"/>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97" dataDxfId="95" headerRowBorderDxfId="96" tableBorderDxfId="94" totalsRowBorderDxfId="93">
  <tableColumns count="3">
    <tableColumn id="1" xr3:uid="{CD4A8DE9-0BE2-472F-B458-5A5538D60622}" name="Parkwood Suites Indicators" dataDxfId="92"/>
    <tableColumn id="2" xr3:uid="{C14650FD-02B6-4AC6-96DD-73F5CC238E2D}" name="May_x000a_Number" dataDxfId="91"/>
    <tableColumn id="3" xr3:uid="{CD2DE305-24FC-46D7-A97C-68D3730B66C3}" name="May 2019 Narrative" dataDxfId="90"/>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89" dataDxfId="88" tableBorderDxfId="87">
  <tableColumns count="3">
    <tableColumn id="1" xr3:uid="{96DE7B96-02EE-422C-8161-464C0CB94F2D}" name="Long Term Care Indicators" dataDxfId="86"/>
    <tableColumn id="2" xr3:uid="{E2CD4E70-F4F4-4B5D-A88F-7140A8AF6FD8}" name="June_x000a_Number" dataDxfId="85"/>
    <tableColumn id="3" xr3:uid="{3C43AB22-89EA-4612-86B6-AA92248D971D}" name="June 2019 Narrative" dataDxfId="84"/>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83" dataDxfId="81" headerRowBorderDxfId="82" tableBorderDxfId="80" totalsRowBorderDxfId="79">
  <tableColumns count="3">
    <tableColumn id="1" xr3:uid="{BD13524E-E692-4D43-A24A-5E07DD3B5982}" name="Parkwood Suites Indicators" dataDxfId="78"/>
    <tableColumn id="2" xr3:uid="{634C8274-AB51-4B09-9042-C9E25A3681CD}" name="June_x000a_Number" dataDxfId="77"/>
    <tableColumn id="3" xr3:uid="{980D4911-732B-4271-8D4F-C14631D46CB6}" name="June 2019 Narrative" dataDxfId="76"/>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75" dataDxfId="73" headerRowBorderDxfId="74" tableBorderDxfId="72" totalsRowBorderDxfId="71">
  <tableColumns count="3">
    <tableColumn id="1" xr3:uid="{E8F63E88-EB95-4821-8850-871C63A169EA}" name="Long Term Care Indicators" dataDxfId="70"/>
    <tableColumn id="2" xr3:uid="{73AC485F-EAF6-4C39-9FB8-8638108CFC1B}" name="July_x000a_Number" dataDxfId="69"/>
    <tableColumn id="3" xr3:uid="{B67CFC81-9EDD-4C7E-A7C8-E9CA469D307B}" name="July 2019 Narrative" dataDxfId="68"/>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219" headerRowBorderDxfId="218" tableBorderDxfId="217" totalsRowBorderDxfId="216">
  <tableColumns count="14">
    <tableColumn id="1" xr3:uid="{D6EDE780-A04E-41DE-98E8-98C25CE42E97}" name="Parkwood Suites Indicators" dataDxfId="215"/>
    <tableColumn id="2" xr3:uid="{10AA91C8-9C49-4E80-8564-17361EF5F83E}" name="2019_x000a_April" dataDxfId="214"/>
    <tableColumn id="3" xr3:uid="{847049E1-3EF3-483D-A8D4-2141B859B098}" name="2019_x000a_May" dataDxfId="213"/>
    <tableColumn id="4" xr3:uid="{836575A4-9F69-4B0F-AF29-C6A8381F4ABB}" name="2019_x000a_June" dataDxfId="212"/>
    <tableColumn id="5" xr3:uid="{3A000916-81F0-4DBE-939F-342824E4435F}" name="2019_x000a_July" dataDxfId="211"/>
    <tableColumn id="6" xr3:uid="{F0ED5F87-E0D8-4CCE-A467-B9E58180FD44}" name="2019_x000a_Aug." dataDxfId="210"/>
    <tableColumn id="7" xr3:uid="{A84A90F9-C50C-473A-B98A-3FB9BF7D30F2}" name="2019_x000a_Sept." dataDxfId="209"/>
    <tableColumn id="8" xr3:uid="{FE08875A-4588-4D10-AFF5-EB67A1A3B46C}" name="2019_x000a_Oct." dataDxfId="208"/>
    <tableColumn id="9" xr3:uid="{356935E8-7922-4758-A885-C554D1558240}" name="2019_x000a_Nov." dataDxfId="207"/>
    <tableColumn id="10" xr3:uid="{70DED73F-05E3-4448-BAAC-C959BF707835}" name="Column8" dataDxfId="206"/>
    <tableColumn id="11" xr3:uid="{6AB193BD-F1D1-436F-AA34-E8CA4F04E4AA}" name="Column9" dataDxfId="205"/>
    <tableColumn id="12" xr3:uid="{B5CEB2B3-55BB-46F0-AA1C-04F7230D7258}" name="Column10" dataDxfId="204"/>
    <tableColumn id="13" xr3:uid="{A532935E-6E54-4CDC-938E-9B999DF136C8}" name="Column11" dataDxfId="203"/>
    <tableColumn id="14" xr3:uid="{FE34A5D1-D464-4FBC-B4F3-9E6DB380EC12}" name="Column12" dataDxfId="202"/>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67" dataDxfId="65" headerRowBorderDxfId="66" tableBorderDxfId="64" totalsRowBorderDxfId="63">
  <tableColumns count="3">
    <tableColumn id="1" xr3:uid="{53EE3CB3-D79A-4C80-BE8E-81BCA43625EB}" name="Parkwood Suites Indicators" dataDxfId="62"/>
    <tableColumn id="2" xr3:uid="{9982F5C2-0908-4520-84B7-E83BF7FF29C2}" name="July_x000a_Number" dataDxfId="61"/>
    <tableColumn id="3" xr3:uid="{3D0941B7-42BF-4221-8707-77B616D72647}" name="July 2019 Narrative" dataDxfId="60"/>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59" dataDxfId="58" tableBorderDxfId="57">
  <tableColumns count="3">
    <tableColumn id="1" xr3:uid="{1D500255-E057-4BC5-ADB3-50F111CCDCA6}" name="Long Term Care Indicators" dataDxfId="56"/>
    <tableColumn id="2" xr3:uid="{3DDB1F6E-8FEB-499D-9D5F-7DFE5A3602E1}" name="August_x000a_Number" dataDxfId="55"/>
    <tableColumn id="3" xr3:uid="{6E36F377-1E91-4733-8127-4DFAA5EEFD2A}" name="August 2019 - Narrative" dataDxfId="54"/>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53" headerRowBorderDxfId="52" tableBorderDxfId="51" totalsRowBorderDxfId="50">
  <tableColumns count="3">
    <tableColumn id="1" xr3:uid="{66E5B216-B1CF-4EF3-A61F-9359F8B26114}" name="Parkwood Suites Indicators" dataDxfId="49"/>
    <tableColumn id="2" xr3:uid="{9A828776-B2C6-4DCA-959B-A5E775CE49A6}" name="August_x000a_Number" dataDxfId="48"/>
    <tableColumn id="3" xr3:uid="{81A2EB23-4BCE-448E-BE44-73BBA2AD7713}" name="August 2019 - Narrative" dataDxfId="47"/>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46" dataDxfId="44" headerRowBorderDxfId="45" tableBorderDxfId="43" totalsRowBorderDxfId="42">
  <tableColumns count="3">
    <tableColumn id="1" xr3:uid="{269F8DC3-2AA4-4CB0-914F-D09C776FE6BC}" name="Long Term Care Indicators" dataDxfId="41"/>
    <tableColumn id="2" xr3:uid="{AEFB6BC3-7016-4DC3-8368-FEA933C44FE2}" name="September_x000a_Number" dataDxfId="40"/>
    <tableColumn id="3" xr3:uid="{11DD17B2-251D-4456-80AF-2F37B0FD6188}" name="September 2019 Narrative" dataDxfId="39"/>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38" dataDxfId="36" headerRowBorderDxfId="37" tableBorderDxfId="35" totalsRowBorderDxfId="34">
  <tableColumns count="3">
    <tableColumn id="1" xr3:uid="{B5F9D283-70D6-488B-8FE0-3937B08363EE}" name="Parkwood Suites Indicators" dataDxfId="33"/>
    <tableColumn id="2" xr3:uid="{F3DBC62D-CB36-475D-A123-EB2953AE5723}" name="September_x000a_Number" dataDxfId="32"/>
    <tableColumn id="3" xr3:uid="{19CCAE1F-23F7-4A8D-B4A8-620226E26545}" name="September 2019 Narrative" dataDxfId="31"/>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30" dataDxfId="28" headerRowBorderDxfId="29" tableBorderDxfId="27" totalsRowBorderDxfId="26">
  <tableColumns count="3">
    <tableColumn id="1" xr3:uid="{D9794621-7332-4E4B-9E05-ADE11D858B02}" name="Long Term Care Indicators" dataDxfId="25"/>
    <tableColumn id="2" xr3:uid="{347616D6-4AF7-4A32-9AFC-A35F60F5D7BD}" name="October_x000a_Number" dataDxfId="24"/>
    <tableColumn id="3" xr3:uid="{1EEC0929-5296-46D4-AE4E-139017835316}" name="October 2019 Narrative" dataDxfId="2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22" dataDxfId="21" tableBorderDxfId="20">
  <tableColumns count="3">
    <tableColumn id="1" xr3:uid="{8C291341-96DB-4700-9CD5-787381056CBE}" name="Parkwood Suites Indicators" dataDxfId="19"/>
    <tableColumn id="2" xr3:uid="{6C9CDE48-A761-4BF2-B3FE-F211B6797B6A}" name="October_x000a_Number" dataDxfId="18"/>
    <tableColumn id="3" xr3:uid="{AD3F278B-16B8-48A0-BA1E-6645A94BB072}" name="October 2019 Narrative" dataDxfId="17"/>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BorderDxfId="16" tableBorderDxfId="15">
  <tableColumns count="3">
    <tableColumn id="1" xr3:uid="{52F2F74C-5573-4D0A-B1E0-1EC9B9AEA4AA}" name="Long Term Care Indicators" dataDxfId="14"/>
    <tableColumn id="2" xr3:uid="{EEA63A49-5272-4C4F-B680-D60CB4868DFB}" name="November_x000a_Number" dataDxfId="13"/>
    <tableColumn id="3" xr3:uid="{D3239B7B-E5D5-4704-BF5B-A13DE782F748}" name="November 2019 Narrative" dataDxfId="12"/>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BorderDxfId="11" tableBorderDxfId="10">
  <tableColumns count="3">
    <tableColumn id="1" xr3:uid="{EEA5B504-D218-461F-9980-0104BDAE7DF0}" name="Parkwood Suites Indicators" dataDxfId="9"/>
    <tableColumn id="2" xr3:uid="{058DE2C1-465D-4D09-85CA-E222DD4BDA3E}" name="November_x000a_Number" dataDxfId="8"/>
    <tableColumn id="3" xr3:uid="{6741DE40-E9DF-47C0-8F30-D9FF7AE87276}" name="November 2019 Narrative" dataDxfId="7"/>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6">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201" dataDxfId="199" headerRowBorderDxfId="200" tableBorderDxfId="198" totalsRowBorderDxfId="197">
  <tableColumns count="15">
    <tableColumn id="1" xr3:uid="{1BA35FDD-5FCB-4852-95C2-A7973706D90B}" name="Long Term Care Indicators" dataDxfId="196"/>
    <tableColumn id="11" xr3:uid="{25309180-DB49-4ADB-9A6C-ABD9EF6CDB8B}" name="Dec._x000a_2018" dataDxfId="195">
      <calculatedColumnFormula>Table157[[#This Row],[December
Number]]</calculatedColumnFormula>
    </tableColumn>
    <tableColumn id="12" xr3:uid="{10F5D83B-9458-4586-A02D-119EB9049364}" name="Jan._x000a_2019" dataDxfId="194">
      <calculatedColumnFormula>Table1[[#This Row],[Number
Number]]</calculatedColumnFormula>
    </tableColumn>
    <tableColumn id="13" xr3:uid="{C9366CC4-A8AA-4C30-8EF8-1166D864AE40}" name="Feb._x000a_2019" dataDxfId="193"/>
    <tableColumn id="2" xr3:uid="{AEF04273-E21F-46C1-A6C7-89C467D84BED}" name="March_x000a_2019" dataDxfId="192">
      <calculatedColumnFormula>Table125[[#This Row],[March
Number]]</calculatedColumnFormula>
    </tableColumn>
    <tableColumn id="14" xr3:uid="{F8C74543-D86E-4363-8EF4-A4A2358F516B}" name="April_x000a_2019" dataDxfId="191">
      <calculatedColumnFormula>Table123[[#This Row],[April
Number]]</calculatedColumnFormula>
    </tableColumn>
    <tableColumn id="17" xr3:uid="{61CB13BA-41D5-408A-9E1D-71FDF35AD63D}" name="May_x000a_2019" dataDxfId="190">
      <calculatedColumnFormula>Table1521[[#This Row],[May
Number]]</calculatedColumnFormula>
    </tableColumn>
    <tableColumn id="3" xr3:uid="{0522BFAF-0B68-4BCE-999B-F3A1F2EAF493}" name="June_x000a_2019" dataDxfId="189"/>
    <tableColumn id="4" xr3:uid="{21506171-03BD-49EF-BCCD-340E1F8AB892}" name="July_x000a_2019" dataDxfId="188"/>
    <tableColumn id="15" xr3:uid="{EE5669C9-1374-48EE-A791-E45F2525383C}" name="Aug._x000a_2019" dataDxfId="187"/>
    <tableColumn id="5" xr3:uid="{084837FC-2F6C-4104-A33D-88905D4D30FD}" name="Sept._x000a_2019" dataDxfId="186"/>
    <tableColumn id="6" xr3:uid="{DDA73AD8-BD85-4FE8-8335-191C7BD97367}" name="Oct._x000a_2019" dataDxfId="185"/>
    <tableColumn id="9" xr3:uid="{61449E19-37B6-4815-83FE-B0BE2BF45E6C}" name="Nov._x000a_2019" dataDxfId="5"/>
    <tableColumn id="7" xr3:uid="{985BEEED-B117-4DAF-BF4F-41AA8A770360}" name="12 _x000a_Month Sum" dataDxfId="4"/>
    <tableColumn id="8" xr3:uid="{A01A3931-FA05-4DD6-8CA4-1A820C96895C}" name="12_x000a_ Month Average" dataDxfId="3">
      <calculatedColumnFormula>AVERAGE(Table1527[[#This Row],[Dec.
2018]:[Nov.
2019]])</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184" dataDxfId="182" headerRowBorderDxfId="183" tableBorderDxfId="181" totalsRowBorderDxfId="180">
  <tableColumns count="15">
    <tableColumn id="1" xr3:uid="{2C5AA0AC-3F33-4632-A4FB-0BE46E59FF8E}" name="Parkwood Suites Indicators" dataDxfId="179"/>
    <tableColumn id="11" xr3:uid="{641606BE-8B29-4578-89A9-723E11EE5501}" name="Dec._x000a_2018" dataDxfId="178">
      <calculatedColumnFormula>December!B22</calculatedColumnFormula>
    </tableColumn>
    <tableColumn id="12" xr3:uid="{6F8F0228-AFAF-47A7-8324-5E26F77126BC}" name="Jan._x000a_2019" dataDxfId="177">
      <calculatedColumnFormula>January!B22</calculatedColumnFormula>
    </tableColumn>
    <tableColumn id="13" xr3:uid="{20C9CC50-F5B7-42DC-9A02-31A9E226D9DD}" name="Feb._x000a_2019" dataDxfId="176">
      <calculatedColumnFormula>February!B22</calculatedColumnFormula>
    </tableColumn>
    <tableColumn id="2" xr3:uid="{C269938D-7D02-4B01-9B49-4CE5B3825B91}" name="March_x000a_2019" dataDxfId="175">
      <calculatedColumnFormula>March!B22</calculatedColumnFormula>
    </tableColumn>
    <tableColumn id="14" xr3:uid="{AC5410D7-04D0-41FF-87CF-3EDED5494313}" name="April_x000a_2019" dataDxfId="174">
      <calculatedColumnFormula>April!B22</calculatedColumnFormula>
    </tableColumn>
    <tableColumn id="15" xr3:uid="{2C588945-14B4-46D8-ADC0-953C64B9AD7F}" name="May_x000a_2019" dataDxfId="173">
      <calculatedColumnFormula>May!B22</calculatedColumnFormula>
    </tableColumn>
    <tableColumn id="3" xr3:uid="{D217AB29-2F07-4131-8F08-B0346135EC8C}" name="June_x000a_2019" dataDxfId="172"/>
    <tableColumn id="4" xr3:uid="{A22CA7A4-4793-4F03-B605-EAF119054503}" name="July_x000a_2019" dataDxfId="171"/>
    <tableColumn id="16" xr3:uid="{35AF0F2F-B9B7-455E-9613-9968D04462CC}" name="Aug._x000a_2019" dataDxfId="170"/>
    <tableColumn id="5" xr3:uid="{DA2E3174-7762-47A9-BEBF-8556C8EB9FC2}" name="Sept._x000a_2019" dataDxfId="169"/>
    <tableColumn id="6" xr3:uid="{73631085-0E69-4D4F-AAE8-3C37BAABC890}" name="Oct._x000a_2019" dataDxfId="168"/>
    <tableColumn id="9" xr3:uid="{E78660EC-381D-4526-88B7-040BF0BAC093}" name="Nov._x000a_2019" dataDxfId="2"/>
    <tableColumn id="7" xr3:uid="{E5684DFA-91B4-49CE-9502-215C1A4CB3BF}" name="12_x000a_ Month _x000a_Sum" dataDxfId="1">
      <calculatedColumnFormula>SUM(Table14628[[#This Row],[Dec.
2018]:[Nov.
2019]])</calculatedColumnFormula>
    </tableColumn>
    <tableColumn id="8" xr3:uid="{463E1EB7-E36D-41F9-8B27-F4AB49506952}" name="12_x000a_Month_x000a_Average" dataDxfId="0">
      <calculatedColumnFormula>AVERAGE(Table14628[[#This Row],[Dec.
2018]:[Nov.
2019]])</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167" dataDxfId="165" headerRowBorderDxfId="166" tableBorderDxfId="164" totalsRowBorderDxfId="163">
  <tableColumns count="3">
    <tableColumn id="1" xr3:uid="{8A23F655-45CE-47B3-9436-36A1206900CD}" name="Long Term Care Indicators" dataDxfId="162"/>
    <tableColumn id="2" xr3:uid="{45A77510-0CDA-43D2-AB73-0D0C10573322}" name="December_x000a_Number" dataDxfId="161"/>
    <tableColumn id="3" xr3:uid="{52CFE416-C722-4542-8475-9D6E30B006CC}" name="December  2018 Narrative" dataDxfId="160"/>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159" dataDxfId="157" headerRowBorderDxfId="158" tableBorderDxfId="156" totalsRowBorderDxfId="155">
  <tableColumns count="3">
    <tableColumn id="1" xr3:uid="{9BF9F315-52E7-4859-BC27-29136FF045FD}" name="Parkwood Suites Indicators" dataDxfId="154"/>
    <tableColumn id="2" xr3:uid="{406609BD-D003-4955-8834-626D925F856B}" name="December_x000a_Number" dataDxfId="153"/>
    <tableColumn id="3" xr3:uid="{C7645823-0B93-42A7-8309-8F31345E07DE}" name="December  2018 Narrative" dataDxfId="15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151" tableBorderDxfId="150">
  <tableColumns count="3">
    <tableColumn id="1" xr3:uid="{0E61812A-B51F-45B7-9F38-2671F839061F}" name="Long Term Care Indicators" dataDxfId="149"/>
    <tableColumn id="2" xr3:uid="{98BBC0AA-4D3C-4129-B0FA-849478791E0C}" name="Number_x000a_Number" dataDxfId="148"/>
    <tableColumn id="3" xr3:uid="{B946B0C5-98CE-4587-BF95-F90EE737EC18}" name="January 2019 Narrative" dataDxfId="147"/>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146" headerRowBorderDxfId="145" tableBorderDxfId="144" totalsRowBorderDxfId="143">
  <tableColumns count="3">
    <tableColumn id="1" xr3:uid="{928A77A7-09E3-4C76-97C3-FE3242247F25}" name="Parkwood Suites Indicators" dataDxfId="142"/>
    <tableColumn id="2" xr3:uid="{001F0654-73AB-4279-A182-B65FF9DC1F82}" name="_x000a_January_x000a_Number" dataDxfId="141"/>
    <tableColumn id="3" xr3:uid="{EFA833AF-376E-4C61-852B-D188447C634A}" name="January 2019 Narrative" dataDxfId="14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139" headerRowBorderDxfId="138" tableBorderDxfId="137" totalsRowBorderDxfId="136">
  <tableColumns count="3">
    <tableColumn id="1" xr3:uid="{4228CD00-A5A0-4719-B2D6-65D8071A676C}" name="Long Term Care Indicators" dataDxfId="135"/>
    <tableColumn id="2" xr3:uid="{F71691EA-1801-46C5-AF36-80A107D688F8}" name="February_x000a_Number" dataDxfId="134"/>
    <tableColumn id="3" xr3:uid="{84BD9452-1677-49DA-A96F-7C26FEA36F7F}" name="February - 2019 Narrative" dataDxfId="13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Q32"/>
  <sheetViews>
    <sheetView tabSelected="1" workbookViewId="0">
      <selection activeCell="D35" sqref="D35"/>
    </sheetView>
  </sheetViews>
  <sheetFormatPr defaultRowHeight="15" x14ac:dyDescent="0.25"/>
  <cols>
    <col min="1" max="1" width="32.42578125" customWidth="1"/>
    <col min="2" max="4" width="9.85546875" style="4" customWidth="1"/>
    <col min="5" max="14" width="9.85546875" customWidth="1"/>
    <col min="15" max="15" width="13.5703125" customWidth="1"/>
    <col min="16" max="16" width="13.7109375" customWidth="1"/>
  </cols>
  <sheetData>
    <row r="1" spans="1:17" s="11" customFormat="1" ht="21.75" customHeight="1" x14ac:dyDescent="0.3">
      <c r="A1" s="109" t="s">
        <v>31</v>
      </c>
      <c r="B1" s="218" t="s">
        <v>32</v>
      </c>
      <c r="C1" s="218"/>
      <c r="D1" s="218"/>
      <c r="E1" s="218"/>
      <c r="F1" s="109"/>
      <c r="G1" s="109"/>
      <c r="H1" s="109"/>
      <c r="I1" s="109"/>
      <c r="J1" s="109"/>
      <c r="K1" s="109"/>
      <c r="L1" s="109"/>
      <c r="M1" s="109"/>
      <c r="N1" s="109"/>
    </row>
    <row r="2" spans="1:17" ht="30" x14ac:dyDescent="0.3">
      <c r="A2" s="54" t="s">
        <v>1</v>
      </c>
      <c r="B2" s="110" t="s">
        <v>155</v>
      </c>
      <c r="C2" s="110" t="s">
        <v>154</v>
      </c>
      <c r="D2" s="110" t="s">
        <v>180</v>
      </c>
      <c r="E2" s="91" t="s">
        <v>214</v>
      </c>
      <c r="F2" s="91" t="s">
        <v>237</v>
      </c>
      <c r="G2" s="91" t="s">
        <v>265</v>
      </c>
      <c r="H2" s="91" t="s">
        <v>302</v>
      </c>
      <c r="I2" s="91" t="s">
        <v>321</v>
      </c>
      <c r="J2" s="85" t="s">
        <v>25</v>
      </c>
      <c r="K2" s="85" t="s">
        <v>26</v>
      </c>
      <c r="L2" s="85" t="s">
        <v>27</v>
      </c>
      <c r="M2" s="85" t="s">
        <v>28</v>
      </c>
      <c r="N2" s="85" t="s">
        <v>29</v>
      </c>
      <c r="Q2" s="1"/>
    </row>
    <row r="3" spans="1:17" x14ac:dyDescent="0.25">
      <c r="A3" s="111" t="s">
        <v>0</v>
      </c>
      <c r="B3" s="112">
        <v>98.083333333333329</v>
      </c>
      <c r="C3" s="112">
        <v>98.2</v>
      </c>
      <c r="D3" s="112">
        <v>98.083333333333329</v>
      </c>
      <c r="E3" s="112">
        <v>98.138333333333335</v>
      </c>
      <c r="F3" s="112">
        <v>98.055000000000007</v>
      </c>
      <c r="G3" s="112">
        <v>97.900833333333324</v>
      </c>
      <c r="H3" s="112">
        <v>97.900833333333324</v>
      </c>
      <c r="I3" s="112">
        <v>97.980833333333337</v>
      </c>
      <c r="J3" s="112"/>
      <c r="K3" s="112"/>
      <c r="L3" s="112"/>
      <c r="M3" s="112"/>
      <c r="N3" s="112"/>
      <c r="P3" s="103"/>
    </row>
    <row r="4" spans="1:17" x14ac:dyDescent="0.25">
      <c r="A4" s="56" t="s">
        <v>2</v>
      </c>
      <c r="B4" s="112">
        <v>3.6666666666666665</v>
      </c>
      <c r="C4" s="112">
        <v>3.4</v>
      </c>
      <c r="D4" s="112">
        <v>3.5833333333333335</v>
      </c>
      <c r="E4" s="112">
        <v>3.4166666666666665</v>
      </c>
      <c r="F4" s="112">
        <v>3.4166666666666665</v>
      </c>
      <c r="G4" s="112">
        <v>3.4166666666666665</v>
      </c>
      <c r="H4" s="112">
        <v>3.5</v>
      </c>
      <c r="I4" s="112">
        <v>3.4166666666666665</v>
      </c>
      <c r="J4" s="112"/>
      <c r="K4" s="112"/>
      <c r="L4" s="112"/>
      <c r="M4" s="112"/>
      <c r="N4" s="112"/>
      <c r="P4" s="103"/>
    </row>
    <row r="5" spans="1:17" x14ac:dyDescent="0.25">
      <c r="A5" s="56" t="s">
        <v>3</v>
      </c>
      <c r="B5" s="112">
        <v>3.8333333333333335</v>
      </c>
      <c r="C5" s="112">
        <v>3.6</v>
      </c>
      <c r="D5" s="112">
        <v>3.5833333333333335</v>
      </c>
      <c r="E5" s="112">
        <v>3.5</v>
      </c>
      <c r="F5" s="112">
        <v>3.5</v>
      </c>
      <c r="G5" s="112">
        <v>3.5833333333333335</v>
      </c>
      <c r="H5" s="112">
        <v>3.25</v>
      </c>
      <c r="I5" s="112">
        <v>3.3333333333333335</v>
      </c>
      <c r="J5" s="112"/>
      <c r="K5" s="112"/>
      <c r="L5" s="112"/>
      <c r="M5" s="112"/>
      <c r="N5" s="112"/>
      <c r="P5" s="103"/>
    </row>
    <row r="6" spans="1:17" x14ac:dyDescent="0.25">
      <c r="A6" s="56" t="s">
        <v>4</v>
      </c>
      <c r="B6" s="112">
        <v>0.66666666666666663</v>
      </c>
      <c r="C6" s="112">
        <v>0.7</v>
      </c>
      <c r="D6" s="112">
        <v>0.66666666666666663</v>
      </c>
      <c r="E6" s="112">
        <v>0.66666666666666663</v>
      </c>
      <c r="F6" s="112">
        <v>0.58333333333333337</v>
      </c>
      <c r="G6" s="112">
        <v>0.75</v>
      </c>
      <c r="H6" s="112">
        <v>0.66666666666666663</v>
      </c>
      <c r="I6" s="112">
        <v>0.75</v>
      </c>
      <c r="J6" s="112"/>
      <c r="K6" s="112"/>
      <c r="L6" s="112"/>
      <c r="M6" s="112"/>
      <c r="N6" s="112"/>
      <c r="P6" s="103"/>
    </row>
    <row r="7" spans="1:17" x14ac:dyDescent="0.25">
      <c r="A7" s="56" t="s">
        <v>5</v>
      </c>
      <c r="B7" s="112">
        <v>1.3333333333333333</v>
      </c>
      <c r="C7" s="112">
        <v>1.3</v>
      </c>
      <c r="D7" s="112">
        <v>1.4166666666666667</v>
      </c>
      <c r="E7" s="112">
        <v>1.3333333333333333</v>
      </c>
      <c r="F7" s="112">
        <v>1.6666666666666667</v>
      </c>
      <c r="G7" s="112">
        <v>1.75</v>
      </c>
      <c r="H7" s="112">
        <v>1.9166666666666667</v>
      </c>
      <c r="I7" s="112">
        <v>1.8333333333333333</v>
      </c>
      <c r="J7" s="112"/>
      <c r="K7" s="112"/>
      <c r="L7" s="112"/>
      <c r="M7" s="112"/>
      <c r="N7" s="112"/>
      <c r="P7" s="103"/>
    </row>
    <row r="8" spans="1:17" x14ac:dyDescent="0.25">
      <c r="A8" s="56" t="s">
        <v>6</v>
      </c>
      <c r="B8" s="112">
        <v>2.6666666666666665</v>
      </c>
      <c r="C8" s="112">
        <v>2.7</v>
      </c>
      <c r="D8" s="112">
        <v>2.9166666666666665</v>
      </c>
      <c r="E8" s="112">
        <v>3</v>
      </c>
      <c r="F8" s="112">
        <v>3</v>
      </c>
      <c r="G8" s="112">
        <v>3</v>
      </c>
      <c r="H8" s="112">
        <v>3</v>
      </c>
      <c r="I8" s="112">
        <v>3</v>
      </c>
      <c r="J8" s="112"/>
      <c r="K8" s="112"/>
      <c r="L8" s="112"/>
      <c r="M8" s="112"/>
      <c r="N8" s="112"/>
      <c r="P8" s="103"/>
    </row>
    <row r="9" spans="1:17" x14ac:dyDescent="0.25">
      <c r="A9" s="56" t="s">
        <v>7</v>
      </c>
      <c r="B9" s="112">
        <v>0.41666666666666669</v>
      </c>
      <c r="C9" s="112">
        <v>1.4</v>
      </c>
      <c r="D9" s="112">
        <v>0.41666666666666669</v>
      </c>
      <c r="E9" s="112">
        <v>0.5</v>
      </c>
      <c r="F9" s="112">
        <v>0.58333333333333337</v>
      </c>
      <c r="G9" s="112">
        <v>0.58333333333333337</v>
      </c>
      <c r="H9" s="112">
        <v>0.5</v>
      </c>
      <c r="I9" s="112">
        <v>0.41666666666666669</v>
      </c>
      <c r="J9" s="112"/>
      <c r="K9" s="112"/>
      <c r="L9" s="112"/>
      <c r="M9" s="112"/>
      <c r="N9" s="112"/>
      <c r="P9" s="103"/>
    </row>
    <row r="10" spans="1:17" x14ac:dyDescent="0.25">
      <c r="A10" s="56" t="s">
        <v>8</v>
      </c>
      <c r="B10" s="112">
        <v>0.75</v>
      </c>
      <c r="C10" s="112">
        <v>0.7</v>
      </c>
      <c r="D10" s="112">
        <v>0.75</v>
      </c>
      <c r="E10" s="112">
        <v>0.83333333333333337</v>
      </c>
      <c r="F10" s="112">
        <v>0.83333333333333337</v>
      </c>
      <c r="G10" s="112">
        <v>0.66666666666666663</v>
      </c>
      <c r="H10" s="112">
        <v>0.75</v>
      </c>
      <c r="I10" s="112">
        <v>0.66666666666666663</v>
      </c>
      <c r="J10" s="112"/>
      <c r="K10" s="112"/>
      <c r="L10" s="112"/>
      <c r="M10" s="112"/>
      <c r="N10" s="112"/>
      <c r="P10" s="103"/>
    </row>
    <row r="11" spans="1:17" x14ac:dyDescent="0.25">
      <c r="A11" s="56" t="s">
        <v>9</v>
      </c>
      <c r="B11" s="112">
        <v>0.33333333333333331</v>
      </c>
      <c r="C11" s="112">
        <v>0.1</v>
      </c>
      <c r="D11" s="112">
        <v>8.3333333333333329E-2</v>
      </c>
      <c r="E11" s="112">
        <v>8.3333333333333329E-2</v>
      </c>
      <c r="F11" s="112">
        <v>9.0909090909090912E-2</v>
      </c>
      <c r="G11" s="112">
        <v>8.3333333333333329E-2</v>
      </c>
      <c r="H11" s="112">
        <v>8.3333333333333329E-2</v>
      </c>
      <c r="I11" s="112">
        <v>8.3333333333333329E-2</v>
      </c>
      <c r="J11" s="112"/>
      <c r="K11" s="112"/>
      <c r="L11" s="112"/>
      <c r="M11" s="112"/>
      <c r="N11" s="112"/>
      <c r="P11" s="103"/>
    </row>
    <row r="12" spans="1:17" x14ac:dyDescent="0.25">
      <c r="A12" s="56" t="s">
        <v>10</v>
      </c>
      <c r="B12" s="112">
        <v>0</v>
      </c>
      <c r="C12" s="112">
        <v>0</v>
      </c>
      <c r="D12" s="112">
        <v>8.3333333333333329E-2</v>
      </c>
      <c r="E12" s="112">
        <v>8.3333333333333329E-2</v>
      </c>
      <c r="F12" s="112">
        <v>8.3333333333333329E-2</v>
      </c>
      <c r="G12" s="112">
        <v>8.3333333333333329E-2</v>
      </c>
      <c r="H12" s="112">
        <v>8.3333333333333329E-2</v>
      </c>
      <c r="I12" s="112">
        <v>8.3333333333333329E-2</v>
      </c>
      <c r="J12" s="112"/>
      <c r="K12" s="112"/>
      <c r="L12" s="112"/>
      <c r="M12" s="112"/>
      <c r="N12" s="112"/>
      <c r="P12" s="103"/>
    </row>
    <row r="13" spans="1:17" x14ac:dyDescent="0.25">
      <c r="A13" s="56" t="s">
        <v>11</v>
      </c>
      <c r="B13" s="112">
        <v>0.25</v>
      </c>
      <c r="C13" s="112">
        <v>0.4</v>
      </c>
      <c r="D13" s="112">
        <v>0.41666666666666669</v>
      </c>
      <c r="E13" s="112">
        <v>0.33333333333333331</v>
      </c>
      <c r="F13" s="112">
        <v>0.75</v>
      </c>
      <c r="G13" s="112">
        <v>1.1666666666666667</v>
      </c>
      <c r="H13" s="112">
        <v>1.1666666666666667</v>
      </c>
      <c r="I13" s="112">
        <v>1.0833333333333333</v>
      </c>
      <c r="J13" s="112"/>
      <c r="K13" s="112"/>
      <c r="L13" s="112"/>
      <c r="M13" s="112"/>
      <c r="N13" s="112"/>
      <c r="P13" s="103"/>
    </row>
    <row r="14" spans="1:17" x14ac:dyDescent="0.25">
      <c r="A14" s="56" t="s">
        <v>12</v>
      </c>
      <c r="B14" s="112">
        <v>3</v>
      </c>
      <c r="C14" s="112">
        <v>2.8</v>
      </c>
      <c r="D14" s="112">
        <v>2.9166666666666665</v>
      </c>
      <c r="E14" s="112">
        <v>3</v>
      </c>
      <c r="F14" s="112">
        <v>2.75</v>
      </c>
      <c r="G14" s="112">
        <v>2.8333333333333335</v>
      </c>
      <c r="H14" s="112">
        <v>2.5</v>
      </c>
      <c r="I14" s="112">
        <v>2.25</v>
      </c>
      <c r="J14" s="112"/>
      <c r="K14" s="112"/>
      <c r="L14" s="112"/>
      <c r="M14" s="112"/>
      <c r="N14" s="112"/>
      <c r="P14" s="103"/>
    </row>
    <row r="15" spans="1:17" x14ac:dyDescent="0.25">
      <c r="A15" s="56" t="s">
        <v>13</v>
      </c>
      <c r="B15" s="112">
        <v>1.8333333333333333</v>
      </c>
      <c r="C15" s="112">
        <v>1.7</v>
      </c>
      <c r="D15" s="112">
        <v>1.6666666666666667</v>
      </c>
      <c r="E15" s="112">
        <v>1.75</v>
      </c>
      <c r="F15" s="112">
        <v>2</v>
      </c>
      <c r="G15" s="112">
        <v>2.0833333333333335</v>
      </c>
      <c r="H15" s="112">
        <v>1.8333333333333333</v>
      </c>
      <c r="I15" s="112">
        <v>1.9166666666666667</v>
      </c>
      <c r="J15" s="112"/>
      <c r="K15" s="112"/>
      <c r="L15" s="112"/>
      <c r="M15" s="112"/>
      <c r="N15" s="112"/>
      <c r="P15" s="103"/>
    </row>
    <row r="16" spans="1:17" x14ac:dyDescent="0.25">
      <c r="A16" s="13"/>
      <c r="B16" s="83"/>
      <c r="C16" s="83"/>
      <c r="D16" s="83"/>
      <c r="E16" s="83"/>
      <c r="F16" s="83"/>
      <c r="G16" s="83"/>
      <c r="H16" s="83"/>
      <c r="I16" s="83"/>
      <c r="J16" s="83"/>
      <c r="K16" s="83"/>
      <c r="L16" s="83"/>
      <c r="M16" s="83"/>
      <c r="N16" s="83"/>
      <c r="P16" s="103"/>
    </row>
    <row r="17" spans="1:16" ht="30" x14ac:dyDescent="0.3">
      <c r="A17" s="29" t="s">
        <v>18</v>
      </c>
      <c r="B17" s="113" t="s">
        <v>155</v>
      </c>
      <c r="C17" s="84" t="s">
        <v>154</v>
      </c>
      <c r="D17" s="84" t="s">
        <v>180</v>
      </c>
      <c r="E17" s="84" t="s">
        <v>214</v>
      </c>
      <c r="F17" s="84" t="s">
        <v>237</v>
      </c>
      <c r="G17" s="84" t="s">
        <v>265</v>
      </c>
      <c r="H17" s="84" t="s">
        <v>302</v>
      </c>
      <c r="I17" s="84" t="s">
        <v>321</v>
      </c>
      <c r="J17" s="114" t="s">
        <v>26</v>
      </c>
      <c r="K17" s="114" t="s">
        <v>27</v>
      </c>
      <c r="L17" s="114" t="s">
        <v>28</v>
      </c>
      <c r="M17" s="114" t="s">
        <v>29</v>
      </c>
      <c r="N17" s="115" t="s">
        <v>30</v>
      </c>
      <c r="P17" s="103"/>
    </row>
    <row r="18" spans="1:16" x14ac:dyDescent="0.25">
      <c r="A18" s="31" t="s">
        <v>35</v>
      </c>
      <c r="B18" s="112">
        <v>3.3333333333333335</v>
      </c>
      <c r="C18" s="112">
        <v>3.2</v>
      </c>
      <c r="D18" s="112">
        <v>3.1666666666666665</v>
      </c>
      <c r="E18" s="112">
        <v>3</v>
      </c>
      <c r="F18" s="112">
        <v>2.8333333333333335</v>
      </c>
      <c r="G18" s="112">
        <v>2.6</v>
      </c>
      <c r="H18" s="112">
        <v>2.5833333333333335</v>
      </c>
      <c r="I18" s="112">
        <v>2.5</v>
      </c>
      <c r="J18" s="112"/>
      <c r="K18" s="112"/>
      <c r="L18" s="112"/>
      <c r="M18" s="112"/>
      <c r="N18" s="116"/>
      <c r="P18" s="103"/>
    </row>
    <row r="19" spans="1:16" x14ac:dyDescent="0.25">
      <c r="A19" s="31" t="s">
        <v>34</v>
      </c>
      <c r="B19" s="112">
        <v>0</v>
      </c>
      <c r="C19" s="112">
        <v>0</v>
      </c>
      <c r="D19" s="112">
        <v>0</v>
      </c>
      <c r="E19" s="112">
        <v>0</v>
      </c>
      <c r="F19" s="112">
        <v>0</v>
      </c>
      <c r="G19" s="112">
        <v>0</v>
      </c>
      <c r="H19" s="112">
        <v>0</v>
      </c>
      <c r="I19" s="112">
        <v>0</v>
      </c>
      <c r="J19" s="112"/>
      <c r="K19" s="112"/>
      <c r="L19" s="112"/>
      <c r="M19" s="112"/>
      <c r="N19" s="116"/>
      <c r="P19" s="103"/>
    </row>
    <row r="20" spans="1:16" x14ac:dyDescent="0.25">
      <c r="A20" s="33" t="s">
        <v>2</v>
      </c>
      <c r="B20" s="112">
        <v>2.5833333333333335</v>
      </c>
      <c r="C20" s="112">
        <v>2.5</v>
      </c>
      <c r="D20" s="112">
        <v>2.3333333333333335</v>
      </c>
      <c r="E20" s="112">
        <v>2.5833333333333335</v>
      </c>
      <c r="F20" s="112">
        <v>2.3333333333333335</v>
      </c>
      <c r="G20" s="112">
        <v>2.3333333333333335</v>
      </c>
      <c r="H20" s="112">
        <v>2.0833333333333335</v>
      </c>
      <c r="I20" s="112">
        <v>2.0833333333333335</v>
      </c>
      <c r="J20" s="112"/>
      <c r="K20" s="112"/>
      <c r="L20" s="112"/>
      <c r="M20" s="112"/>
      <c r="N20" s="116"/>
      <c r="P20" s="103"/>
    </row>
    <row r="21" spans="1:16" x14ac:dyDescent="0.25">
      <c r="A21" s="33" t="s">
        <v>3</v>
      </c>
      <c r="B21" s="112">
        <v>2.5</v>
      </c>
      <c r="C21" s="112">
        <v>2.5</v>
      </c>
      <c r="D21" s="112">
        <v>2.5833333333333335</v>
      </c>
      <c r="E21" s="112">
        <v>2.5833333333333335</v>
      </c>
      <c r="F21" s="112">
        <v>2.4166666666666665</v>
      </c>
      <c r="G21" s="112">
        <v>2.4166666666666665</v>
      </c>
      <c r="H21" s="112">
        <v>2.1666666666666665</v>
      </c>
      <c r="I21" s="112">
        <v>2.1666666666666665</v>
      </c>
      <c r="J21" s="112"/>
      <c r="K21" s="112"/>
      <c r="L21" s="112"/>
      <c r="M21" s="112"/>
      <c r="N21" s="116"/>
      <c r="P21" s="103"/>
    </row>
    <row r="22" spans="1:16" x14ac:dyDescent="0.25">
      <c r="A22" s="33" t="s">
        <v>4</v>
      </c>
      <c r="B22" s="112">
        <v>0</v>
      </c>
      <c r="C22" s="112">
        <v>0</v>
      </c>
      <c r="D22" s="112">
        <v>0</v>
      </c>
      <c r="E22" s="112">
        <v>0</v>
      </c>
      <c r="F22" s="112">
        <v>0</v>
      </c>
      <c r="G22" s="112">
        <v>0</v>
      </c>
      <c r="H22" s="112">
        <v>0</v>
      </c>
      <c r="I22" s="112">
        <v>0</v>
      </c>
      <c r="J22" s="112"/>
      <c r="K22" s="112"/>
      <c r="L22" s="112"/>
      <c r="M22" s="112"/>
      <c r="N22" s="116"/>
      <c r="P22" s="103"/>
    </row>
    <row r="23" spans="1:16" x14ac:dyDescent="0.25">
      <c r="A23" s="33" t="s">
        <v>5</v>
      </c>
      <c r="B23" s="112">
        <v>0.5</v>
      </c>
      <c r="C23" s="112">
        <v>0.4</v>
      </c>
      <c r="D23" s="112">
        <v>0.5</v>
      </c>
      <c r="E23" s="112">
        <v>0.58333333333333337</v>
      </c>
      <c r="F23" s="112">
        <v>0.75</v>
      </c>
      <c r="G23" s="112">
        <v>0.75</v>
      </c>
      <c r="H23" s="112">
        <v>0.75</v>
      </c>
      <c r="I23" s="112">
        <v>0.66666666666666663</v>
      </c>
      <c r="J23" s="112"/>
      <c r="K23" s="112"/>
      <c r="L23" s="112"/>
      <c r="M23" s="112"/>
      <c r="N23" s="116"/>
      <c r="P23" s="103"/>
    </row>
    <row r="24" spans="1:16" x14ac:dyDescent="0.25">
      <c r="A24" s="33" t="s">
        <v>6</v>
      </c>
      <c r="B24" s="112">
        <v>3.1666666666666665</v>
      </c>
      <c r="C24" s="112">
        <v>3.2</v>
      </c>
      <c r="D24" s="112">
        <v>3.1666666666666665</v>
      </c>
      <c r="E24" s="112">
        <v>3.1666666666666665</v>
      </c>
      <c r="F24" s="112">
        <v>3.1666666666666665</v>
      </c>
      <c r="G24" s="112">
        <v>3.1666666666666665</v>
      </c>
      <c r="H24" s="112">
        <v>3.1666666666666665</v>
      </c>
      <c r="I24" s="112">
        <v>3.1666666666666665</v>
      </c>
      <c r="J24" s="112"/>
      <c r="K24" s="112"/>
      <c r="L24" s="112"/>
      <c r="M24" s="112"/>
      <c r="N24" s="116"/>
      <c r="P24" s="103"/>
    </row>
    <row r="25" spans="1:16" x14ac:dyDescent="0.25">
      <c r="A25" s="33" t="s">
        <v>7</v>
      </c>
      <c r="B25" s="112">
        <v>0.16666666666666666</v>
      </c>
      <c r="C25" s="112">
        <v>0.2</v>
      </c>
      <c r="D25" s="112">
        <v>0.16666666666666666</v>
      </c>
      <c r="E25" s="112">
        <v>0.25</v>
      </c>
      <c r="F25" s="112">
        <v>0.25</v>
      </c>
      <c r="G25" s="112">
        <v>0.25</v>
      </c>
      <c r="H25" s="112">
        <v>0.25</v>
      </c>
      <c r="I25" s="112">
        <v>0.25</v>
      </c>
      <c r="J25" s="112"/>
      <c r="K25" s="112"/>
      <c r="L25" s="112"/>
      <c r="M25" s="112"/>
      <c r="N25" s="116"/>
      <c r="P25" s="103"/>
    </row>
    <row r="26" spans="1:16" x14ac:dyDescent="0.25">
      <c r="A26" s="33" t="s">
        <v>8</v>
      </c>
      <c r="B26" s="112">
        <v>0.16666666666666666</v>
      </c>
      <c r="C26" s="112">
        <v>0.2</v>
      </c>
      <c r="D26" s="112">
        <v>0.25</v>
      </c>
      <c r="E26" s="112">
        <v>0.25</v>
      </c>
      <c r="F26" s="112">
        <v>0.41666666666666669</v>
      </c>
      <c r="G26" s="112">
        <v>0.41666666666666669</v>
      </c>
      <c r="H26" s="112">
        <v>0.25</v>
      </c>
      <c r="I26" s="112">
        <v>0.25</v>
      </c>
      <c r="J26" s="112"/>
      <c r="K26" s="112"/>
      <c r="L26" s="112"/>
      <c r="M26" s="112"/>
      <c r="N26" s="116"/>
      <c r="P26" s="103"/>
    </row>
    <row r="27" spans="1:16" x14ac:dyDescent="0.25">
      <c r="A27" s="33" t="s">
        <v>9</v>
      </c>
      <c r="B27" s="112">
        <v>0</v>
      </c>
      <c r="C27" s="112">
        <v>0</v>
      </c>
      <c r="D27" s="112">
        <v>0</v>
      </c>
      <c r="E27" s="112">
        <v>0</v>
      </c>
      <c r="F27" s="112">
        <v>0</v>
      </c>
      <c r="G27" s="112">
        <v>0</v>
      </c>
      <c r="H27" s="112">
        <v>0</v>
      </c>
      <c r="I27" s="112">
        <v>0</v>
      </c>
      <c r="J27" s="112"/>
      <c r="K27" s="112"/>
      <c r="L27" s="112"/>
      <c r="M27" s="112"/>
      <c r="N27" s="116"/>
      <c r="P27" s="103"/>
    </row>
    <row r="28" spans="1:16" x14ac:dyDescent="0.25">
      <c r="A28" s="33" t="s">
        <v>10</v>
      </c>
      <c r="B28" s="112">
        <v>0</v>
      </c>
      <c r="C28" s="112">
        <v>0</v>
      </c>
      <c r="D28" s="112">
        <v>0</v>
      </c>
      <c r="E28" s="112">
        <v>0</v>
      </c>
      <c r="F28" s="112">
        <v>0</v>
      </c>
      <c r="G28" s="112">
        <v>0</v>
      </c>
      <c r="H28" s="112">
        <v>0</v>
      </c>
      <c r="I28" s="112">
        <v>0</v>
      </c>
      <c r="J28" s="112"/>
      <c r="K28" s="112"/>
      <c r="L28" s="112"/>
      <c r="M28" s="112"/>
      <c r="N28" s="116"/>
      <c r="P28" s="103"/>
    </row>
    <row r="29" spans="1:16" x14ac:dyDescent="0.25">
      <c r="A29" s="33" t="s">
        <v>11</v>
      </c>
      <c r="B29" s="112">
        <v>0</v>
      </c>
      <c r="C29" s="112">
        <v>0</v>
      </c>
      <c r="D29" s="112">
        <v>0</v>
      </c>
      <c r="E29" s="112">
        <v>0</v>
      </c>
      <c r="F29" s="112">
        <v>0</v>
      </c>
      <c r="G29" s="112">
        <v>0</v>
      </c>
      <c r="H29" s="112">
        <v>8.3333333333333329E-2</v>
      </c>
      <c r="I29" s="112">
        <v>8.3333333333333329E-2</v>
      </c>
      <c r="J29" s="112"/>
      <c r="K29" s="112"/>
      <c r="L29" s="112"/>
      <c r="M29" s="112"/>
      <c r="N29" s="116"/>
      <c r="P29" s="103"/>
    </row>
    <row r="30" spans="1:16" x14ac:dyDescent="0.25">
      <c r="A30" s="33" t="s">
        <v>12</v>
      </c>
      <c r="B30" s="112">
        <v>1.4166666666666667</v>
      </c>
      <c r="C30" s="112">
        <v>1.3</v>
      </c>
      <c r="D30" s="112">
        <v>1</v>
      </c>
      <c r="E30" s="112">
        <v>0.75</v>
      </c>
      <c r="F30" s="112">
        <v>0.75</v>
      </c>
      <c r="G30" s="112">
        <v>0.75</v>
      </c>
      <c r="H30" s="112">
        <v>0.83333333333333337</v>
      </c>
      <c r="I30" s="112">
        <v>0.75</v>
      </c>
      <c r="J30" s="112"/>
      <c r="K30" s="112"/>
      <c r="L30" s="112"/>
      <c r="M30" s="112"/>
      <c r="N30" s="116"/>
      <c r="P30" s="103"/>
    </row>
    <row r="31" spans="1:16" x14ac:dyDescent="0.25">
      <c r="A31" s="34" t="s">
        <v>13</v>
      </c>
      <c r="B31" s="117">
        <v>1.0833333333333333</v>
      </c>
      <c r="C31" s="117">
        <v>0.8</v>
      </c>
      <c r="D31" s="117">
        <v>0.83333333333333337</v>
      </c>
      <c r="E31" s="117">
        <v>0.75</v>
      </c>
      <c r="F31" s="117">
        <v>1.1666666666666667</v>
      </c>
      <c r="G31" s="117">
        <v>1.1666666666666667</v>
      </c>
      <c r="H31" s="117">
        <v>0.83333333333333337</v>
      </c>
      <c r="I31" s="117">
        <v>0.66666666666666663</v>
      </c>
      <c r="J31" s="117"/>
      <c r="K31" s="117"/>
      <c r="L31" s="117"/>
      <c r="M31" s="117"/>
      <c r="N31" s="118"/>
      <c r="P31" s="103"/>
    </row>
    <row r="32" spans="1:16" x14ac:dyDescent="0.25">
      <c r="P32" s="103"/>
    </row>
  </sheetData>
  <mergeCells count="1">
    <mergeCell ref="B1:E1"/>
  </mergeCells>
  <printOptions horizontalCentered="1" verticalCentered="1"/>
  <pageMargins left="0.7" right="0.7" top="0.75" bottom="0.75" header="0.3" footer="0.3"/>
  <pageSetup paperSize="9" scale="81"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topLeftCell="A16" workbookViewId="0">
      <selection activeCell="C50" sqref="C50"/>
    </sheetView>
  </sheetViews>
  <sheetFormatPr defaultRowHeight="15" x14ac:dyDescent="0.25"/>
  <cols>
    <col min="1" max="1" width="32.42578125" customWidth="1"/>
    <col min="2" max="2" width="10.42578125" style="4" customWidth="1"/>
    <col min="3" max="3" width="120.7109375" customWidth="1"/>
    <col min="5" max="5" width="37.5703125" customWidth="1"/>
  </cols>
  <sheetData>
    <row r="1" spans="1:3" ht="15.75" x14ac:dyDescent="0.25">
      <c r="A1" s="95" t="s">
        <v>33</v>
      </c>
      <c r="B1" s="96" t="s">
        <v>23</v>
      </c>
      <c r="C1" s="97">
        <v>2019</v>
      </c>
    </row>
    <row r="2" spans="1:3" ht="30" x14ac:dyDescent="0.25">
      <c r="A2" s="98" t="s">
        <v>1</v>
      </c>
      <c r="B2" s="90" t="s">
        <v>268</v>
      </c>
      <c r="C2" s="101" t="s">
        <v>211</v>
      </c>
    </row>
    <row r="3" spans="1:3" x14ac:dyDescent="0.25">
      <c r="A3" s="99" t="s">
        <v>0</v>
      </c>
      <c r="B3" s="91">
        <v>98.66</v>
      </c>
      <c r="C3" s="92"/>
    </row>
    <row r="4" spans="1:3" ht="45" x14ac:dyDescent="0.25">
      <c r="A4" s="92" t="s">
        <v>2</v>
      </c>
      <c r="B4" s="91">
        <v>2</v>
      </c>
      <c r="C4" s="92" t="s">
        <v>223</v>
      </c>
    </row>
    <row r="5" spans="1:3" x14ac:dyDescent="0.25">
      <c r="A5" s="92" t="s">
        <v>3</v>
      </c>
      <c r="B5" s="91">
        <v>3</v>
      </c>
      <c r="C5" s="92" t="s">
        <v>235</v>
      </c>
    </row>
    <row r="6" spans="1:3" ht="30" x14ac:dyDescent="0.25">
      <c r="A6" s="92" t="s">
        <v>4</v>
      </c>
      <c r="B6" s="91">
        <v>0</v>
      </c>
      <c r="C6" s="92" t="s">
        <v>224</v>
      </c>
    </row>
    <row r="7" spans="1:3" ht="30" x14ac:dyDescent="0.25">
      <c r="A7" s="92" t="s">
        <v>5</v>
      </c>
      <c r="B7" s="91">
        <v>0</v>
      </c>
      <c r="C7" s="92" t="s">
        <v>225</v>
      </c>
    </row>
    <row r="8" spans="1:3" x14ac:dyDescent="0.25">
      <c r="A8" s="92" t="s">
        <v>6</v>
      </c>
      <c r="B8" s="91">
        <v>3</v>
      </c>
      <c r="C8" s="92" t="s">
        <v>226</v>
      </c>
    </row>
    <row r="9" spans="1:3" ht="30" x14ac:dyDescent="0.25">
      <c r="A9" s="92" t="s">
        <v>7</v>
      </c>
      <c r="B9" s="91">
        <v>1</v>
      </c>
      <c r="C9" s="92" t="s">
        <v>227</v>
      </c>
    </row>
    <row r="10" spans="1:3" ht="45" x14ac:dyDescent="0.25">
      <c r="A10" s="92" t="s">
        <v>8</v>
      </c>
      <c r="B10" s="91">
        <v>1</v>
      </c>
      <c r="C10" s="92" t="s">
        <v>228</v>
      </c>
    </row>
    <row r="11" spans="1:3" x14ac:dyDescent="0.25">
      <c r="A11" s="92" t="s">
        <v>9</v>
      </c>
      <c r="B11" s="91">
        <v>0</v>
      </c>
      <c r="C11" s="92"/>
    </row>
    <row r="12" spans="1:3" x14ac:dyDescent="0.25">
      <c r="A12" s="92" t="s">
        <v>10</v>
      </c>
      <c r="B12" s="91">
        <v>0</v>
      </c>
      <c r="C12" s="92"/>
    </row>
    <row r="13" spans="1:3" x14ac:dyDescent="0.25">
      <c r="A13" s="92" t="s">
        <v>11</v>
      </c>
      <c r="B13" s="91">
        <v>0</v>
      </c>
      <c r="C13" s="92" t="s">
        <v>229</v>
      </c>
    </row>
    <row r="14" spans="1:3" x14ac:dyDescent="0.25">
      <c r="A14" s="92" t="s">
        <v>12</v>
      </c>
      <c r="B14" s="91">
        <v>2</v>
      </c>
      <c r="C14" s="92" t="s">
        <v>230</v>
      </c>
    </row>
    <row r="15" spans="1:3" ht="45" x14ac:dyDescent="0.25">
      <c r="A15" s="92" t="s">
        <v>13</v>
      </c>
      <c r="B15" s="91">
        <v>4</v>
      </c>
      <c r="C15" s="92" t="s">
        <v>231</v>
      </c>
    </row>
    <row r="16" spans="1:3" x14ac:dyDescent="0.25">
      <c r="A16" s="108" t="s">
        <v>14</v>
      </c>
      <c r="B16" s="91"/>
      <c r="C16" s="92"/>
    </row>
    <row r="17" spans="1:3" ht="210" x14ac:dyDescent="0.25">
      <c r="A17" s="100" t="s">
        <v>15</v>
      </c>
      <c r="B17" s="91"/>
      <c r="C17" s="92" t="s">
        <v>236</v>
      </c>
    </row>
    <row r="18" spans="1:3" ht="105" x14ac:dyDescent="0.25">
      <c r="A18" s="100" t="s">
        <v>16</v>
      </c>
      <c r="B18" s="91"/>
      <c r="C18" s="92" t="s">
        <v>232</v>
      </c>
    </row>
    <row r="19" spans="1:3" ht="60" x14ac:dyDescent="0.25">
      <c r="A19" s="100" t="s">
        <v>17</v>
      </c>
      <c r="B19" s="91"/>
      <c r="C19" s="92" t="s">
        <v>233</v>
      </c>
    </row>
    <row r="20" spans="1:3" x14ac:dyDescent="0.25">
      <c r="A20" s="93"/>
      <c r="B20" s="94"/>
      <c r="C20" s="93"/>
    </row>
    <row r="21" spans="1:3" ht="30.75" x14ac:dyDescent="0.3">
      <c r="A21" s="54" t="s">
        <v>18</v>
      </c>
      <c r="B21" s="90" t="s">
        <v>268</v>
      </c>
      <c r="C21" s="102" t="s">
        <v>211</v>
      </c>
    </row>
    <row r="22" spans="1:3" x14ac:dyDescent="0.25">
      <c r="A22" s="99" t="s">
        <v>35</v>
      </c>
      <c r="B22" s="91">
        <v>0</v>
      </c>
      <c r="C22" s="92"/>
    </row>
    <row r="23" spans="1:3" x14ac:dyDescent="0.25">
      <c r="A23" s="99" t="s">
        <v>34</v>
      </c>
      <c r="B23" s="91">
        <v>0</v>
      </c>
      <c r="C23" s="92"/>
    </row>
    <row r="24" spans="1:3" x14ac:dyDescent="0.25">
      <c r="A24" s="92" t="s">
        <v>2</v>
      </c>
      <c r="B24" s="91">
        <v>5</v>
      </c>
      <c r="C24" s="92" t="s">
        <v>215</v>
      </c>
    </row>
    <row r="25" spans="1:3" x14ac:dyDescent="0.25">
      <c r="A25" s="92" t="s">
        <v>3</v>
      </c>
      <c r="B25" s="91">
        <v>0</v>
      </c>
      <c r="C25" s="92" t="s">
        <v>216</v>
      </c>
    </row>
    <row r="26" spans="1:3" x14ac:dyDescent="0.25">
      <c r="A26" s="92" t="s">
        <v>4</v>
      </c>
      <c r="B26" s="91">
        <v>0</v>
      </c>
      <c r="C26" s="92"/>
    </row>
    <row r="27" spans="1:3" x14ac:dyDescent="0.25">
      <c r="A27" s="92" t="s">
        <v>5</v>
      </c>
      <c r="B27" s="91">
        <v>1</v>
      </c>
      <c r="C27" s="92" t="s">
        <v>217</v>
      </c>
    </row>
    <row r="28" spans="1:3" x14ac:dyDescent="0.25">
      <c r="A28" s="92" t="s">
        <v>6</v>
      </c>
      <c r="B28" s="91">
        <v>3</v>
      </c>
      <c r="C28" s="92"/>
    </row>
    <row r="29" spans="1:3" x14ac:dyDescent="0.25">
      <c r="A29" s="92" t="s">
        <v>7</v>
      </c>
      <c r="B29" s="91">
        <v>1</v>
      </c>
      <c r="C29" s="92" t="s">
        <v>218</v>
      </c>
    </row>
    <row r="30" spans="1:3" ht="30" x14ac:dyDescent="0.25">
      <c r="A30" s="92" t="s">
        <v>8</v>
      </c>
      <c r="B30" s="91">
        <v>0</v>
      </c>
      <c r="C30" s="92" t="s">
        <v>219</v>
      </c>
    </row>
    <row r="31" spans="1:3" x14ac:dyDescent="0.25">
      <c r="A31" s="92" t="s">
        <v>9</v>
      </c>
      <c r="B31" s="91">
        <v>0</v>
      </c>
      <c r="C31" s="92"/>
    </row>
    <row r="32" spans="1:3" x14ac:dyDescent="0.25">
      <c r="A32" s="92" t="s">
        <v>10</v>
      </c>
      <c r="B32" s="91">
        <v>0</v>
      </c>
      <c r="C32" s="92"/>
    </row>
    <row r="33" spans="1:3" x14ac:dyDescent="0.25">
      <c r="A33" s="92" t="s">
        <v>11</v>
      </c>
      <c r="B33" s="91">
        <v>0</v>
      </c>
      <c r="C33" s="92"/>
    </row>
    <row r="34" spans="1:3" x14ac:dyDescent="0.25">
      <c r="A34" s="92" t="s">
        <v>12</v>
      </c>
      <c r="B34" s="91">
        <v>0</v>
      </c>
      <c r="C34" s="92"/>
    </row>
    <row r="35" spans="1:3" x14ac:dyDescent="0.25">
      <c r="A35" s="92" t="s">
        <v>13</v>
      </c>
      <c r="B35" s="91">
        <v>0</v>
      </c>
      <c r="C35" s="92" t="s">
        <v>220</v>
      </c>
    </row>
    <row r="36" spans="1:3" x14ac:dyDescent="0.25">
      <c r="A36" s="108" t="s">
        <v>14</v>
      </c>
      <c r="B36" s="91"/>
      <c r="C36" s="92"/>
    </row>
    <row r="37" spans="1:3" ht="73.150000000000006" customHeight="1" x14ac:dyDescent="0.25">
      <c r="A37" s="100" t="s">
        <v>15</v>
      </c>
      <c r="B37" s="91"/>
      <c r="C37" s="92" t="s">
        <v>234</v>
      </c>
    </row>
    <row r="38" spans="1:3" ht="45" customHeight="1" x14ac:dyDescent="0.25">
      <c r="A38" s="100" t="s">
        <v>16</v>
      </c>
      <c r="B38" s="91"/>
      <c r="C38" s="92" t="s">
        <v>221</v>
      </c>
    </row>
    <row r="39" spans="1:3" ht="54" customHeight="1" x14ac:dyDescent="0.25">
      <c r="A39" s="100" t="s">
        <v>17</v>
      </c>
      <c r="B39" s="91"/>
      <c r="C39" s="92" t="s">
        <v>222</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topLeftCell="A19" workbookViewId="0">
      <selection activeCell="F35" sqref="F35"/>
    </sheetView>
  </sheetViews>
  <sheetFormatPr defaultRowHeight="15" x14ac:dyDescent="0.25"/>
  <cols>
    <col min="1" max="1" width="30.140625" customWidth="1"/>
    <col min="2" max="2" width="8" style="4" customWidth="1"/>
    <col min="3" max="3" width="120.7109375" customWidth="1"/>
  </cols>
  <sheetData>
    <row r="1" spans="1:3" ht="15.75" x14ac:dyDescent="0.25">
      <c r="A1" s="95" t="s">
        <v>33</v>
      </c>
      <c r="B1" s="96" t="s">
        <v>24</v>
      </c>
      <c r="C1" s="97">
        <v>2019</v>
      </c>
    </row>
    <row r="2" spans="1:3" ht="33.75" customHeight="1" x14ac:dyDescent="0.25">
      <c r="A2" s="98" t="s">
        <v>1</v>
      </c>
      <c r="B2" s="91" t="s">
        <v>263</v>
      </c>
      <c r="C2" s="107" t="s">
        <v>262</v>
      </c>
    </row>
    <row r="3" spans="1:3" x14ac:dyDescent="0.25">
      <c r="A3" s="99" t="s">
        <v>0</v>
      </c>
      <c r="B3" s="149">
        <v>98</v>
      </c>
      <c r="C3" s="92" t="s">
        <v>239</v>
      </c>
    </row>
    <row r="4" spans="1:3" x14ac:dyDescent="0.25">
      <c r="A4" s="92" t="s">
        <v>2</v>
      </c>
      <c r="B4" s="85">
        <v>6</v>
      </c>
      <c r="C4" s="92" t="s">
        <v>240</v>
      </c>
    </row>
    <row r="5" spans="1:3" x14ac:dyDescent="0.25">
      <c r="A5" s="92" t="s">
        <v>3</v>
      </c>
      <c r="B5" s="85">
        <v>5</v>
      </c>
      <c r="C5" s="92"/>
    </row>
    <row r="6" spans="1:3" ht="30" x14ac:dyDescent="0.25">
      <c r="A6" s="92" t="s">
        <v>4</v>
      </c>
      <c r="B6" s="85">
        <v>0</v>
      </c>
      <c r="C6" s="92" t="s">
        <v>241</v>
      </c>
    </row>
    <row r="7" spans="1:3" x14ac:dyDescent="0.25">
      <c r="A7" s="92" t="s">
        <v>5</v>
      </c>
      <c r="B7" s="85">
        <v>5</v>
      </c>
      <c r="C7" s="92" t="s">
        <v>242</v>
      </c>
    </row>
    <row r="8" spans="1:3" x14ac:dyDescent="0.25">
      <c r="A8" s="92" t="s">
        <v>6</v>
      </c>
      <c r="B8" s="85">
        <v>3</v>
      </c>
      <c r="C8" s="92" t="s">
        <v>243</v>
      </c>
    </row>
    <row r="9" spans="1:3" ht="45" x14ac:dyDescent="0.25">
      <c r="A9" s="92" t="s">
        <v>7</v>
      </c>
      <c r="B9" s="85">
        <v>1</v>
      </c>
      <c r="C9" s="92" t="s">
        <v>244</v>
      </c>
    </row>
    <row r="10" spans="1:3" x14ac:dyDescent="0.25">
      <c r="A10" s="92" t="s">
        <v>8</v>
      </c>
      <c r="B10" s="85">
        <v>0</v>
      </c>
      <c r="C10" s="92"/>
    </row>
    <row r="11" spans="1:3" x14ac:dyDescent="0.25">
      <c r="A11" s="92" t="s">
        <v>9</v>
      </c>
      <c r="B11" s="85">
        <v>0</v>
      </c>
      <c r="C11" s="92"/>
    </row>
    <row r="12" spans="1:3" x14ac:dyDescent="0.25">
      <c r="A12" s="92" t="s">
        <v>10</v>
      </c>
      <c r="B12" s="85">
        <v>0</v>
      </c>
      <c r="C12" s="92"/>
    </row>
    <row r="13" spans="1:3" ht="75" x14ac:dyDescent="0.25">
      <c r="A13" s="92" t="s">
        <v>11</v>
      </c>
      <c r="B13" s="85">
        <v>5</v>
      </c>
      <c r="C13" s="92" t="s">
        <v>245</v>
      </c>
    </row>
    <row r="14" spans="1:3" x14ac:dyDescent="0.25">
      <c r="A14" s="92" t="s">
        <v>12</v>
      </c>
      <c r="B14" s="85">
        <v>1</v>
      </c>
      <c r="C14" s="92" t="s">
        <v>246</v>
      </c>
    </row>
    <row r="15" spans="1:3" x14ac:dyDescent="0.25">
      <c r="A15" s="92" t="s">
        <v>13</v>
      </c>
      <c r="B15" s="85">
        <v>4</v>
      </c>
      <c r="C15" s="92" t="s">
        <v>247</v>
      </c>
    </row>
    <row r="16" spans="1:3" x14ac:dyDescent="0.25">
      <c r="A16" s="108" t="s">
        <v>14</v>
      </c>
      <c r="B16" s="85"/>
      <c r="C16" s="92"/>
    </row>
    <row r="17" spans="1:3" ht="60" x14ac:dyDescent="0.25">
      <c r="A17" s="100" t="s">
        <v>15</v>
      </c>
      <c r="B17" s="85"/>
      <c r="C17" s="92" t="s">
        <v>248</v>
      </c>
    </row>
    <row r="18" spans="1:3" ht="90" x14ac:dyDescent="0.25">
      <c r="A18" s="100" t="s">
        <v>16</v>
      </c>
      <c r="B18" s="85"/>
      <c r="C18" s="92" t="s">
        <v>249</v>
      </c>
    </row>
    <row r="19" spans="1:3" x14ac:dyDescent="0.25">
      <c r="A19" s="100" t="s">
        <v>17</v>
      </c>
      <c r="B19" s="85"/>
      <c r="C19" s="92" t="s">
        <v>250</v>
      </c>
    </row>
    <row r="20" spans="1:3" x14ac:dyDescent="0.25">
      <c r="A20" s="14"/>
      <c r="B20" s="15"/>
      <c r="C20" s="14"/>
    </row>
    <row r="21" spans="1:3" ht="45.75" x14ac:dyDescent="0.3">
      <c r="A21" s="49" t="s">
        <v>18</v>
      </c>
      <c r="B21" s="162" t="s">
        <v>263</v>
      </c>
      <c r="C21" s="48" t="s">
        <v>262</v>
      </c>
    </row>
    <row r="22" spans="1:3" ht="23.25" customHeight="1" x14ac:dyDescent="0.25">
      <c r="A22" s="163" t="s">
        <v>35</v>
      </c>
      <c r="B22" s="30">
        <v>0</v>
      </c>
      <c r="C22" s="40" t="s">
        <v>251</v>
      </c>
    </row>
    <row r="23" spans="1:3" ht="12.75" customHeight="1" x14ac:dyDescent="0.25">
      <c r="A23" s="104" t="s">
        <v>34</v>
      </c>
      <c r="B23" s="44">
        <v>0</v>
      </c>
      <c r="C23" s="105" t="s">
        <v>252</v>
      </c>
    </row>
    <row r="24" spans="1:3" x14ac:dyDescent="0.25">
      <c r="A24" s="33" t="s">
        <v>2</v>
      </c>
      <c r="B24" s="44">
        <v>0</v>
      </c>
      <c r="C24" s="105"/>
    </row>
    <row r="25" spans="1:3" x14ac:dyDescent="0.25">
      <c r="A25" s="33" t="s">
        <v>3</v>
      </c>
      <c r="B25" s="44">
        <v>1</v>
      </c>
      <c r="C25" s="105" t="s">
        <v>253</v>
      </c>
    </row>
    <row r="26" spans="1:3" x14ac:dyDescent="0.25">
      <c r="A26" s="33" t="s">
        <v>4</v>
      </c>
      <c r="B26" s="44">
        <v>0</v>
      </c>
      <c r="C26" s="105"/>
    </row>
    <row r="27" spans="1:3" x14ac:dyDescent="0.25">
      <c r="A27" s="33" t="s">
        <v>5</v>
      </c>
      <c r="B27" s="44">
        <v>2</v>
      </c>
      <c r="C27" s="105" t="s">
        <v>254</v>
      </c>
    </row>
    <row r="28" spans="1:3" x14ac:dyDescent="0.25">
      <c r="A28" s="33" t="s">
        <v>6</v>
      </c>
      <c r="B28" s="44">
        <v>3</v>
      </c>
      <c r="C28" s="105"/>
    </row>
    <row r="29" spans="1:3" x14ac:dyDescent="0.25">
      <c r="A29" s="33" t="s">
        <v>7</v>
      </c>
      <c r="B29" s="44">
        <v>0</v>
      </c>
      <c r="C29" s="105"/>
    </row>
    <row r="30" spans="1:3" x14ac:dyDescent="0.25">
      <c r="A30" s="33" t="s">
        <v>8</v>
      </c>
      <c r="B30" s="44">
        <v>2</v>
      </c>
      <c r="C30" s="105" t="s">
        <v>255</v>
      </c>
    </row>
    <row r="31" spans="1:3" x14ac:dyDescent="0.25">
      <c r="A31" s="33" t="s">
        <v>9</v>
      </c>
      <c r="B31" s="44">
        <v>0</v>
      </c>
      <c r="C31" s="105"/>
    </row>
    <row r="32" spans="1:3" x14ac:dyDescent="0.25">
      <c r="A32" s="33" t="s">
        <v>10</v>
      </c>
      <c r="B32" s="44">
        <v>0</v>
      </c>
      <c r="C32" s="105"/>
    </row>
    <row r="33" spans="1:3" x14ac:dyDescent="0.25">
      <c r="A33" s="33" t="s">
        <v>11</v>
      </c>
      <c r="B33" s="44">
        <v>0</v>
      </c>
      <c r="C33" s="105"/>
    </row>
    <row r="34" spans="1:3" x14ac:dyDescent="0.25">
      <c r="A34" s="33" t="s">
        <v>12</v>
      </c>
      <c r="B34" s="44">
        <v>2</v>
      </c>
      <c r="C34" s="105" t="s">
        <v>256</v>
      </c>
    </row>
    <row r="35" spans="1:3" ht="30" x14ac:dyDescent="0.25">
      <c r="A35" s="33" t="s">
        <v>13</v>
      </c>
      <c r="B35" s="44">
        <v>5</v>
      </c>
      <c r="C35" s="105" t="s">
        <v>257</v>
      </c>
    </row>
    <row r="36" spans="1:3" x14ac:dyDescent="0.25">
      <c r="A36" s="108" t="s">
        <v>14</v>
      </c>
      <c r="B36" s="44"/>
      <c r="C36" s="105"/>
    </row>
    <row r="37" spans="1:3" x14ac:dyDescent="0.25">
      <c r="A37" s="45" t="s">
        <v>15</v>
      </c>
      <c r="B37" s="44"/>
      <c r="C37" s="105" t="s">
        <v>258</v>
      </c>
    </row>
    <row r="38" spans="1:3" ht="60" x14ac:dyDescent="0.25">
      <c r="A38" s="45" t="s">
        <v>16</v>
      </c>
      <c r="B38" s="44"/>
      <c r="C38" s="105" t="s">
        <v>259</v>
      </c>
    </row>
    <row r="39" spans="1:3" ht="45" x14ac:dyDescent="0.25">
      <c r="A39" s="46" t="s">
        <v>17</v>
      </c>
      <c r="B39" s="47"/>
      <c r="C39" s="106" t="s">
        <v>264</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topLeftCell="A16" workbookViewId="0">
      <selection activeCell="E22" sqref="E22"/>
    </sheetView>
  </sheetViews>
  <sheetFormatPr defaultRowHeight="15" x14ac:dyDescent="0.25"/>
  <cols>
    <col min="1" max="1" width="32.42578125" customWidth="1"/>
    <col min="2" max="2" width="11.7109375" style="4" bestFit="1" customWidth="1"/>
    <col min="3" max="3" width="120.7109375" customWidth="1"/>
  </cols>
  <sheetData>
    <row r="1" spans="1:3" ht="15.75" x14ac:dyDescent="0.25">
      <c r="A1" s="58" t="s">
        <v>33</v>
      </c>
      <c r="B1" s="19" t="s">
        <v>205</v>
      </c>
      <c r="C1" s="59">
        <v>2019</v>
      </c>
    </row>
    <row r="2" spans="1:3" ht="30" x14ac:dyDescent="0.25">
      <c r="A2" s="141" t="s">
        <v>1</v>
      </c>
      <c r="B2" s="122" t="s">
        <v>266</v>
      </c>
      <c r="C2" s="123" t="s">
        <v>267</v>
      </c>
    </row>
    <row r="3" spans="1:3" ht="15.75" x14ac:dyDescent="0.25">
      <c r="A3" s="160" t="s">
        <v>0</v>
      </c>
      <c r="B3" s="149">
        <v>97.15</v>
      </c>
      <c r="C3" s="129"/>
    </row>
    <row r="4" spans="1:3" x14ac:dyDescent="0.25">
      <c r="A4" s="142" t="s">
        <v>2</v>
      </c>
      <c r="B4" s="121">
        <v>2</v>
      </c>
      <c r="C4" s="143" t="s">
        <v>270</v>
      </c>
    </row>
    <row r="5" spans="1:3" x14ac:dyDescent="0.25">
      <c r="A5" s="142" t="s">
        <v>3</v>
      </c>
      <c r="B5" s="121">
        <v>4</v>
      </c>
      <c r="C5" s="143" t="s">
        <v>271</v>
      </c>
    </row>
    <row r="6" spans="1:3" ht="60" x14ac:dyDescent="0.25">
      <c r="A6" s="142" t="s">
        <v>4</v>
      </c>
      <c r="B6" s="121">
        <v>2</v>
      </c>
      <c r="C6" s="143" t="s">
        <v>272</v>
      </c>
    </row>
    <row r="7" spans="1:3" ht="75" x14ac:dyDescent="0.25">
      <c r="A7" s="142" t="s">
        <v>5</v>
      </c>
      <c r="B7" s="121">
        <v>3</v>
      </c>
      <c r="C7" s="143" t="s">
        <v>273</v>
      </c>
    </row>
    <row r="8" spans="1:3" ht="30" x14ac:dyDescent="0.25">
      <c r="A8" s="142" t="s">
        <v>6</v>
      </c>
      <c r="B8" s="121">
        <v>3</v>
      </c>
      <c r="C8" s="143" t="s">
        <v>274</v>
      </c>
    </row>
    <row r="9" spans="1:3" x14ac:dyDescent="0.25">
      <c r="A9" s="142" t="s">
        <v>7</v>
      </c>
      <c r="B9" s="121">
        <v>0</v>
      </c>
      <c r="C9" s="143"/>
    </row>
    <row r="10" spans="1:3" x14ac:dyDescent="0.25">
      <c r="A10" s="142" t="s">
        <v>8</v>
      </c>
      <c r="B10" s="121">
        <v>0</v>
      </c>
      <c r="C10" s="143"/>
    </row>
    <row r="11" spans="1:3" x14ac:dyDescent="0.25">
      <c r="A11" s="142" t="s">
        <v>9</v>
      </c>
      <c r="B11" s="121">
        <v>0</v>
      </c>
      <c r="C11" s="143"/>
    </row>
    <row r="12" spans="1:3" x14ac:dyDescent="0.25">
      <c r="A12" s="142" t="s">
        <v>10</v>
      </c>
      <c r="B12" s="121">
        <v>0</v>
      </c>
      <c r="C12" s="143"/>
    </row>
    <row r="13" spans="1:3" ht="45" x14ac:dyDescent="0.25">
      <c r="A13" s="142" t="s">
        <v>11</v>
      </c>
      <c r="B13" s="121">
        <v>5</v>
      </c>
      <c r="C13" s="143" t="s">
        <v>275</v>
      </c>
    </row>
    <row r="14" spans="1:3" ht="30" x14ac:dyDescent="0.25">
      <c r="A14" s="142" t="s">
        <v>12</v>
      </c>
      <c r="B14" s="121">
        <v>2</v>
      </c>
      <c r="C14" s="143" t="s">
        <v>276</v>
      </c>
    </row>
    <row r="15" spans="1:3" x14ac:dyDescent="0.25">
      <c r="A15" s="142" t="s">
        <v>13</v>
      </c>
      <c r="B15" s="121">
        <v>2</v>
      </c>
      <c r="C15" s="143" t="s">
        <v>277</v>
      </c>
    </row>
    <row r="16" spans="1:3" x14ac:dyDescent="0.25">
      <c r="A16" s="144" t="s">
        <v>14</v>
      </c>
      <c r="B16" s="121"/>
      <c r="C16" s="143"/>
    </row>
    <row r="17" spans="1:3" ht="45" x14ac:dyDescent="0.25">
      <c r="A17" s="145" t="s">
        <v>15</v>
      </c>
      <c r="B17" s="121"/>
      <c r="C17" s="143" t="s">
        <v>278</v>
      </c>
    </row>
    <row r="18" spans="1:3" ht="135" x14ac:dyDescent="0.25">
      <c r="A18" s="145" t="s">
        <v>16</v>
      </c>
      <c r="B18" s="121"/>
      <c r="C18" s="143" t="s">
        <v>279</v>
      </c>
    </row>
    <row r="19" spans="1:3" x14ac:dyDescent="0.25">
      <c r="A19" s="145" t="s">
        <v>17</v>
      </c>
      <c r="B19" s="121"/>
      <c r="C19" s="143" t="s">
        <v>280</v>
      </c>
    </row>
    <row r="20" spans="1:3" x14ac:dyDescent="0.25">
      <c r="A20" s="14"/>
      <c r="B20" s="15"/>
      <c r="C20" s="14"/>
    </row>
    <row r="21" spans="1:3" ht="30" x14ac:dyDescent="0.25">
      <c r="A21" s="89" t="s">
        <v>18</v>
      </c>
      <c r="B21" s="146" t="s">
        <v>266</v>
      </c>
      <c r="C21" s="147" t="s">
        <v>267</v>
      </c>
    </row>
    <row r="22" spans="1:3" ht="15.75" x14ac:dyDescent="0.25">
      <c r="A22" s="161" t="s">
        <v>35</v>
      </c>
      <c r="B22" s="91">
        <v>1</v>
      </c>
      <c r="C22" s="126" t="s">
        <v>281</v>
      </c>
    </row>
    <row r="23" spans="1:3" ht="15.75" x14ac:dyDescent="0.25">
      <c r="A23" s="161" t="s">
        <v>34</v>
      </c>
      <c r="B23" s="91">
        <v>0</v>
      </c>
      <c r="C23" s="126" t="s">
        <v>282</v>
      </c>
    </row>
    <row r="24" spans="1:3" x14ac:dyDescent="0.25">
      <c r="A24" s="119" t="s">
        <v>2</v>
      </c>
      <c r="B24" s="91">
        <v>0</v>
      </c>
      <c r="C24" s="126"/>
    </row>
    <row r="25" spans="1:3" x14ac:dyDescent="0.25">
      <c r="A25" s="119" t="s">
        <v>3</v>
      </c>
      <c r="B25" s="91">
        <v>1</v>
      </c>
      <c r="C25" s="126" t="s">
        <v>283</v>
      </c>
    </row>
    <row r="26" spans="1:3" x14ac:dyDescent="0.25">
      <c r="A26" s="119" t="s">
        <v>4</v>
      </c>
      <c r="B26" s="91">
        <v>0</v>
      </c>
      <c r="C26" s="126"/>
    </row>
    <row r="27" spans="1:3" x14ac:dyDescent="0.25">
      <c r="A27" s="119" t="s">
        <v>5</v>
      </c>
      <c r="B27" s="91">
        <v>0</v>
      </c>
      <c r="C27" s="126"/>
    </row>
    <row r="28" spans="1:3" x14ac:dyDescent="0.25">
      <c r="A28" s="119" t="s">
        <v>6</v>
      </c>
      <c r="B28" s="91">
        <v>3</v>
      </c>
      <c r="C28" s="126" t="s">
        <v>284</v>
      </c>
    </row>
    <row r="29" spans="1:3" x14ac:dyDescent="0.25">
      <c r="A29" s="119" t="s">
        <v>7</v>
      </c>
      <c r="B29" s="91">
        <v>0</v>
      </c>
      <c r="C29" s="126"/>
    </row>
    <row r="30" spans="1:3" x14ac:dyDescent="0.25">
      <c r="A30" s="119" t="s">
        <v>8</v>
      </c>
      <c r="B30" s="91">
        <v>0</v>
      </c>
      <c r="C30" s="126"/>
    </row>
    <row r="31" spans="1:3" x14ac:dyDescent="0.25">
      <c r="A31" s="119" t="s">
        <v>9</v>
      </c>
      <c r="B31" s="91">
        <v>0</v>
      </c>
      <c r="C31" s="126"/>
    </row>
    <row r="32" spans="1:3" x14ac:dyDescent="0.25">
      <c r="A32" s="119" t="s">
        <v>10</v>
      </c>
      <c r="B32" s="91">
        <v>0</v>
      </c>
      <c r="C32" s="126"/>
    </row>
    <row r="33" spans="1:3" x14ac:dyDescent="0.25">
      <c r="A33" s="119" t="s">
        <v>11</v>
      </c>
      <c r="B33" s="91">
        <v>0</v>
      </c>
      <c r="C33" s="126"/>
    </row>
    <row r="34" spans="1:3" x14ac:dyDescent="0.25">
      <c r="A34" s="119" t="s">
        <v>12</v>
      </c>
      <c r="B34" s="91">
        <v>1</v>
      </c>
      <c r="C34" s="126"/>
    </row>
    <row r="35" spans="1:3" x14ac:dyDescent="0.25">
      <c r="A35" s="119" t="s">
        <v>13</v>
      </c>
      <c r="B35" s="91">
        <v>0</v>
      </c>
      <c r="C35" s="126"/>
    </row>
    <row r="36" spans="1:3" x14ac:dyDescent="0.25">
      <c r="A36" s="148" t="s">
        <v>14</v>
      </c>
      <c r="B36" s="91"/>
      <c r="C36" s="126"/>
    </row>
    <row r="37" spans="1:3" ht="45" x14ac:dyDescent="0.25">
      <c r="A37" s="127" t="s">
        <v>15</v>
      </c>
      <c r="B37" s="91"/>
      <c r="C37" s="126" t="s">
        <v>285</v>
      </c>
    </row>
    <row r="38" spans="1:3" ht="45" x14ac:dyDescent="0.25">
      <c r="A38" s="127" t="s">
        <v>16</v>
      </c>
      <c r="B38" s="91"/>
      <c r="C38" s="126" t="s">
        <v>286</v>
      </c>
    </row>
    <row r="39" spans="1:3" x14ac:dyDescent="0.25">
      <c r="A39" s="128" t="s">
        <v>17</v>
      </c>
      <c r="B39" s="124"/>
      <c r="C39" s="129" t="s">
        <v>287</v>
      </c>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H39"/>
  <sheetViews>
    <sheetView topLeftCell="A14" workbookViewId="0">
      <selection activeCell="E22" sqref="E22"/>
    </sheetView>
  </sheetViews>
  <sheetFormatPr defaultRowHeight="15" x14ac:dyDescent="0.25"/>
  <cols>
    <col min="1" max="1" width="32.42578125" customWidth="1"/>
    <col min="2" max="2" width="11.5703125" style="4" customWidth="1"/>
    <col min="3" max="3" width="120.7109375" customWidth="1"/>
  </cols>
  <sheetData>
    <row r="1" spans="1:3" s="152" customFormat="1" ht="18.75" x14ac:dyDescent="0.3">
      <c r="A1" s="109" t="s">
        <v>33</v>
      </c>
      <c r="B1" s="150" t="s">
        <v>206</v>
      </c>
      <c r="C1" s="151">
        <v>2019</v>
      </c>
    </row>
    <row r="2" spans="1:3" ht="39" customHeight="1" x14ac:dyDescent="0.25">
      <c r="A2" s="89" t="s">
        <v>1</v>
      </c>
      <c r="B2" s="84" t="s">
        <v>288</v>
      </c>
      <c r="C2" s="153" t="s">
        <v>292</v>
      </c>
    </row>
    <row r="3" spans="1:3" x14ac:dyDescent="0.25">
      <c r="A3" s="125" t="s">
        <v>0</v>
      </c>
      <c r="B3" s="85">
        <v>99</v>
      </c>
      <c r="C3" s="207"/>
    </row>
    <row r="4" spans="1:3" ht="15.75" x14ac:dyDescent="0.25">
      <c r="A4" s="133" t="s">
        <v>2</v>
      </c>
      <c r="B4" s="131">
        <v>3</v>
      </c>
      <c r="C4" s="208" t="s">
        <v>309</v>
      </c>
    </row>
    <row r="5" spans="1:3" ht="15.75" x14ac:dyDescent="0.25">
      <c r="A5" s="133" t="s">
        <v>3</v>
      </c>
      <c r="B5" s="131">
        <v>1</v>
      </c>
      <c r="C5" s="208" t="s">
        <v>310</v>
      </c>
    </row>
    <row r="6" spans="1:3" ht="157.5" x14ac:dyDescent="0.25">
      <c r="A6" s="133" t="s">
        <v>199</v>
      </c>
      <c r="B6" s="131">
        <v>0</v>
      </c>
      <c r="C6" s="208" t="s">
        <v>311</v>
      </c>
    </row>
    <row r="7" spans="1:3" ht="31.5" x14ac:dyDescent="0.25">
      <c r="A7" s="133" t="s">
        <v>200</v>
      </c>
      <c r="B7" s="131">
        <v>2</v>
      </c>
      <c r="C7" s="208" t="s">
        <v>312</v>
      </c>
    </row>
    <row r="8" spans="1:3" ht="15.75" x14ac:dyDescent="0.25">
      <c r="A8" s="133" t="s">
        <v>6</v>
      </c>
      <c r="B8" s="131">
        <v>3</v>
      </c>
      <c r="C8" s="208" t="s">
        <v>313</v>
      </c>
    </row>
    <row r="9" spans="1:3" ht="31.5" x14ac:dyDescent="0.25">
      <c r="A9" s="133" t="s">
        <v>7</v>
      </c>
      <c r="B9" s="131">
        <v>1</v>
      </c>
      <c r="C9" s="208" t="s">
        <v>314</v>
      </c>
    </row>
    <row r="10" spans="1:3" ht="15.75" x14ac:dyDescent="0.25">
      <c r="A10" s="133" t="s">
        <v>8</v>
      </c>
      <c r="B10" s="131">
        <v>1</v>
      </c>
      <c r="C10" s="208" t="s">
        <v>315</v>
      </c>
    </row>
    <row r="11" spans="1:3" ht="15.75" x14ac:dyDescent="0.25">
      <c r="A11" s="133" t="s">
        <v>9</v>
      </c>
      <c r="B11" s="131">
        <v>0</v>
      </c>
      <c r="C11" s="208"/>
    </row>
    <row r="12" spans="1:3" ht="15.75" x14ac:dyDescent="0.25">
      <c r="A12" s="133" t="s">
        <v>10</v>
      </c>
      <c r="B12" s="131">
        <v>0</v>
      </c>
      <c r="C12" s="208"/>
    </row>
    <row r="13" spans="1:3" ht="15.75" x14ac:dyDescent="0.25">
      <c r="A13" s="133" t="s">
        <v>11</v>
      </c>
      <c r="B13" s="131">
        <v>0</v>
      </c>
      <c r="C13" s="208"/>
    </row>
    <row r="14" spans="1:3" ht="78.75" x14ac:dyDescent="0.25">
      <c r="A14" s="133" t="s">
        <v>12</v>
      </c>
      <c r="B14" s="131">
        <v>0</v>
      </c>
      <c r="C14" s="208" t="s">
        <v>316</v>
      </c>
    </row>
    <row r="15" spans="1:3" ht="15.75" x14ac:dyDescent="0.25">
      <c r="A15" s="133" t="s">
        <v>13</v>
      </c>
      <c r="B15" s="131">
        <v>1</v>
      </c>
      <c r="C15" s="208" t="s">
        <v>317</v>
      </c>
    </row>
    <row r="16" spans="1:3" ht="15.75" x14ac:dyDescent="0.25">
      <c r="A16" s="209" t="s">
        <v>14</v>
      </c>
      <c r="B16" s="131"/>
      <c r="C16" s="208"/>
    </row>
    <row r="17" spans="1:8" ht="63" x14ac:dyDescent="0.25">
      <c r="A17" s="210" t="s">
        <v>15</v>
      </c>
      <c r="B17" s="131"/>
      <c r="C17" s="208" t="s">
        <v>318</v>
      </c>
    </row>
    <row r="18" spans="1:8" ht="236.25" x14ac:dyDescent="0.25">
      <c r="A18" s="210" t="s">
        <v>16</v>
      </c>
      <c r="B18" s="131"/>
      <c r="C18" s="208" t="s">
        <v>319</v>
      </c>
    </row>
    <row r="19" spans="1:8" ht="15.75" x14ac:dyDescent="0.25">
      <c r="A19" s="211" t="s">
        <v>17</v>
      </c>
      <c r="B19" s="136"/>
      <c r="C19" s="212" t="s">
        <v>320</v>
      </c>
    </row>
    <row r="20" spans="1:8" x14ac:dyDescent="0.25">
      <c r="A20" s="14"/>
      <c r="B20" s="15"/>
      <c r="C20" s="14"/>
    </row>
    <row r="21" spans="1:8" ht="30" x14ac:dyDescent="0.25">
      <c r="A21" s="204" t="s">
        <v>18</v>
      </c>
      <c r="B21" s="122" t="s">
        <v>288</v>
      </c>
      <c r="C21" s="166" t="s">
        <v>292</v>
      </c>
    </row>
    <row r="22" spans="1:8" x14ac:dyDescent="0.25">
      <c r="A22" s="205" t="s">
        <v>35</v>
      </c>
      <c r="B22" s="122">
        <v>4</v>
      </c>
      <c r="C22" s="143" t="s">
        <v>293</v>
      </c>
      <c r="E22" s="206">
        <f>73/77</f>
        <v>0.94805194805194803</v>
      </c>
      <c r="F22">
        <v>77</v>
      </c>
      <c r="G22">
        <v>4</v>
      </c>
      <c r="H22" t="s">
        <v>308</v>
      </c>
    </row>
    <row r="23" spans="1:8" x14ac:dyDescent="0.25">
      <c r="A23" s="205" t="s">
        <v>34</v>
      </c>
      <c r="B23" s="122">
        <v>0</v>
      </c>
      <c r="C23" s="143" t="s">
        <v>294</v>
      </c>
    </row>
    <row r="24" spans="1:8" x14ac:dyDescent="0.25">
      <c r="A24" s="142" t="s">
        <v>2</v>
      </c>
      <c r="B24" s="122">
        <v>0</v>
      </c>
      <c r="C24" s="143" t="s">
        <v>295</v>
      </c>
    </row>
    <row r="25" spans="1:8" x14ac:dyDescent="0.25">
      <c r="A25" s="142" t="s">
        <v>3</v>
      </c>
      <c r="B25" s="122">
        <v>4</v>
      </c>
      <c r="C25" s="143" t="s">
        <v>296</v>
      </c>
    </row>
    <row r="26" spans="1:8" x14ac:dyDescent="0.25">
      <c r="A26" s="142" t="s">
        <v>4</v>
      </c>
      <c r="B26" s="122">
        <v>0</v>
      </c>
      <c r="C26" s="143"/>
    </row>
    <row r="27" spans="1:8" x14ac:dyDescent="0.25">
      <c r="A27" s="142" t="s">
        <v>5</v>
      </c>
      <c r="B27" s="122">
        <v>0</v>
      </c>
      <c r="C27" s="143"/>
    </row>
    <row r="28" spans="1:8" x14ac:dyDescent="0.25">
      <c r="A28" s="142" t="s">
        <v>6</v>
      </c>
      <c r="B28" s="122">
        <v>3</v>
      </c>
      <c r="C28" s="143"/>
    </row>
    <row r="29" spans="1:8" x14ac:dyDescent="0.25">
      <c r="A29" s="142" t="s">
        <v>7</v>
      </c>
      <c r="B29" s="122">
        <v>0</v>
      </c>
      <c r="C29" s="143"/>
    </row>
    <row r="30" spans="1:8" x14ac:dyDescent="0.25">
      <c r="A30" s="142" t="s">
        <v>8</v>
      </c>
      <c r="B30" s="122">
        <v>0</v>
      </c>
      <c r="C30" s="143"/>
    </row>
    <row r="31" spans="1:8" x14ac:dyDescent="0.25">
      <c r="A31" s="142" t="s">
        <v>9</v>
      </c>
      <c r="B31" s="122">
        <v>0</v>
      </c>
      <c r="C31" s="143"/>
    </row>
    <row r="32" spans="1:8" x14ac:dyDescent="0.25">
      <c r="A32" s="142" t="s">
        <v>10</v>
      </c>
      <c r="B32" s="122">
        <v>0</v>
      </c>
      <c r="C32" s="143"/>
    </row>
    <row r="33" spans="1:3" ht="30" x14ac:dyDescent="0.25">
      <c r="A33" s="142" t="s">
        <v>11</v>
      </c>
      <c r="B33" s="122">
        <v>1</v>
      </c>
      <c r="C33" s="143" t="s">
        <v>297</v>
      </c>
    </row>
    <row r="34" spans="1:3" x14ac:dyDescent="0.25">
      <c r="A34" s="142" t="s">
        <v>12</v>
      </c>
      <c r="B34" s="122">
        <v>0</v>
      </c>
      <c r="C34" s="143"/>
    </row>
    <row r="35" spans="1:3" x14ac:dyDescent="0.25">
      <c r="A35" s="142" t="s">
        <v>13</v>
      </c>
      <c r="B35" s="122">
        <v>0</v>
      </c>
      <c r="C35" s="143"/>
    </row>
    <row r="36" spans="1:3" x14ac:dyDescent="0.25">
      <c r="A36" s="144" t="s">
        <v>14</v>
      </c>
      <c r="B36" s="122"/>
      <c r="C36" s="143"/>
    </row>
    <row r="37" spans="1:3" ht="60" x14ac:dyDescent="0.25">
      <c r="A37" s="145" t="s">
        <v>15</v>
      </c>
      <c r="B37" s="122"/>
      <c r="C37" s="143" t="s">
        <v>298</v>
      </c>
    </row>
    <row r="38" spans="1:3" x14ac:dyDescent="0.25">
      <c r="A38" s="145" t="s">
        <v>16</v>
      </c>
      <c r="B38" s="122"/>
      <c r="C38" s="143" t="s">
        <v>299</v>
      </c>
    </row>
    <row r="39" spans="1:3" ht="60" x14ac:dyDescent="0.25">
      <c r="A39" s="145" t="s">
        <v>17</v>
      </c>
      <c r="B39" s="122"/>
      <c r="C39" s="143" t="s">
        <v>300</v>
      </c>
    </row>
  </sheetData>
  <pageMargins left="0.7" right="0.7" top="0.75" bottom="0.75" header="0.3" footer="0.3"/>
  <pageSetup paperSize="9" scale="79"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G39"/>
  <sheetViews>
    <sheetView zoomScale="87" zoomScaleNormal="87" workbookViewId="0">
      <selection activeCell="K38" sqref="K38"/>
    </sheetView>
  </sheetViews>
  <sheetFormatPr defaultRowHeight="15" x14ac:dyDescent="0.25"/>
  <cols>
    <col min="1" max="1" width="32.42578125" customWidth="1"/>
    <col min="2" max="2" width="13.42578125" style="4" bestFit="1" customWidth="1"/>
    <col min="3" max="3" width="120.7109375" customWidth="1"/>
  </cols>
  <sheetData>
    <row r="1" spans="1:3" s="152" customFormat="1" ht="18.75" x14ac:dyDescent="0.3">
      <c r="A1" s="157" t="s">
        <v>33</v>
      </c>
      <c r="B1" s="158" t="s">
        <v>207</v>
      </c>
      <c r="C1" s="159">
        <v>2019</v>
      </c>
    </row>
    <row r="2" spans="1:3" ht="27.75" customHeight="1" x14ac:dyDescent="0.25">
      <c r="A2" s="89" t="s">
        <v>1</v>
      </c>
      <c r="B2" s="84" t="s">
        <v>289</v>
      </c>
      <c r="C2" s="153" t="s">
        <v>323</v>
      </c>
    </row>
    <row r="3" spans="1:3" x14ac:dyDescent="0.25">
      <c r="A3" s="50" t="s">
        <v>0</v>
      </c>
      <c r="B3" s="213">
        <v>98.96</v>
      </c>
      <c r="C3" s="28"/>
    </row>
    <row r="4" spans="1:3" x14ac:dyDescent="0.25">
      <c r="A4" s="51" t="s">
        <v>2</v>
      </c>
      <c r="B4" s="3">
        <v>4</v>
      </c>
      <c r="C4" s="28" t="s">
        <v>324</v>
      </c>
    </row>
    <row r="5" spans="1:3" x14ac:dyDescent="0.25">
      <c r="A5" s="51" t="s">
        <v>3</v>
      </c>
      <c r="B5" s="3">
        <v>3</v>
      </c>
      <c r="C5" s="28" t="s">
        <v>325</v>
      </c>
    </row>
    <row r="6" spans="1:3" x14ac:dyDescent="0.25">
      <c r="A6" s="51" t="s">
        <v>4</v>
      </c>
      <c r="B6" s="3">
        <v>1</v>
      </c>
      <c r="C6" s="28" t="s">
        <v>326</v>
      </c>
    </row>
    <row r="7" spans="1:3" x14ac:dyDescent="0.25">
      <c r="A7" s="51" t="s">
        <v>344</v>
      </c>
      <c r="B7" s="3">
        <v>1</v>
      </c>
      <c r="C7" s="28" t="s">
        <v>327</v>
      </c>
    </row>
    <row r="8" spans="1:3" x14ac:dyDescent="0.25">
      <c r="A8" s="51" t="s">
        <v>6</v>
      </c>
      <c r="B8" s="3">
        <v>3</v>
      </c>
      <c r="C8" s="28" t="s">
        <v>328</v>
      </c>
    </row>
    <row r="9" spans="1:3" x14ac:dyDescent="0.25">
      <c r="A9" s="51" t="s">
        <v>7</v>
      </c>
      <c r="B9" s="3">
        <v>0</v>
      </c>
      <c r="C9" s="28"/>
    </row>
    <row r="10" spans="1:3" x14ac:dyDescent="0.25">
      <c r="A10" s="51" t="s">
        <v>8</v>
      </c>
      <c r="B10" s="3">
        <v>1</v>
      </c>
      <c r="C10" s="28" t="s">
        <v>329</v>
      </c>
    </row>
    <row r="11" spans="1:3" x14ac:dyDescent="0.25">
      <c r="A11" s="51" t="s">
        <v>9</v>
      </c>
      <c r="B11" s="3">
        <v>0</v>
      </c>
      <c r="C11" s="28"/>
    </row>
    <row r="12" spans="1:3" x14ac:dyDescent="0.25">
      <c r="A12" s="51" t="s">
        <v>10</v>
      </c>
      <c r="B12" s="3">
        <v>0</v>
      </c>
      <c r="C12" s="28"/>
    </row>
    <row r="13" spans="1:3" x14ac:dyDescent="0.25">
      <c r="A13" s="51" t="s">
        <v>11</v>
      </c>
      <c r="B13" s="3">
        <v>0</v>
      </c>
      <c r="C13" s="28"/>
    </row>
    <row r="14" spans="1:3" x14ac:dyDescent="0.25">
      <c r="A14" s="51" t="s">
        <v>12</v>
      </c>
      <c r="B14" s="3">
        <v>1</v>
      </c>
      <c r="C14" s="28" t="s">
        <v>330</v>
      </c>
    </row>
    <row r="15" spans="1:3" x14ac:dyDescent="0.25">
      <c r="A15" s="51" t="s">
        <v>13</v>
      </c>
      <c r="B15" s="3">
        <v>2</v>
      </c>
      <c r="C15" s="28" t="s">
        <v>331</v>
      </c>
    </row>
    <row r="16" spans="1:3" x14ac:dyDescent="0.25">
      <c r="A16" s="178" t="s">
        <v>14</v>
      </c>
      <c r="B16" s="3"/>
      <c r="C16" s="28"/>
    </row>
    <row r="17" spans="1:7" ht="60" x14ac:dyDescent="0.25">
      <c r="A17" s="52" t="s">
        <v>15</v>
      </c>
      <c r="B17" s="3"/>
      <c r="C17" s="28" t="s">
        <v>332</v>
      </c>
    </row>
    <row r="18" spans="1:7" ht="75" x14ac:dyDescent="0.25">
      <c r="A18" s="52" t="s">
        <v>16</v>
      </c>
      <c r="B18" s="3"/>
      <c r="C18" s="28" t="s">
        <v>333</v>
      </c>
    </row>
    <row r="19" spans="1:7" x14ac:dyDescent="0.25">
      <c r="A19" s="52" t="s">
        <v>17</v>
      </c>
      <c r="B19" s="30"/>
      <c r="C19" s="40" t="s">
        <v>334</v>
      </c>
    </row>
    <row r="20" spans="1:7" x14ac:dyDescent="0.25">
      <c r="A20" s="14"/>
      <c r="B20" s="15"/>
      <c r="C20" s="14"/>
    </row>
    <row r="21" spans="1:7" ht="31.5" customHeight="1" x14ac:dyDescent="0.25">
      <c r="A21" s="89" t="s">
        <v>18</v>
      </c>
      <c r="B21" s="84" t="s">
        <v>289</v>
      </c>
      <c r="C21" s="153" t="s">
        <v>323</v>
      </c>
    </row>
    <row r="22" spans="1:7" x14ac:dyDescent="0.25">
      <c r="A22" s="50" t="s">
        <v>35</v>
      </c>
      <c r="B22" s="3">
        <v>3</v>
      </c>
      <c r="C22" s="214" t="s">
        <v>172</v>
      </c>
      <c r="E22" s="206">
        <f>74/77</f>
        <v>0.96103896103896103</v>
      </c>
      <c r="F22">
        <v>3</v>
      </c>
      <c r="G22" t="s">
        <v>343</v>
      </c>
    </row>
    <row r="23" spans="1:7" x14ac:dyDescent="0.25">
      <c r="A23" s="50" t="s">
        <v>34</v>
      </c>
      <c r="B23" s="3">
        <v>0</v>
      </c>
      <c r="C23" s="214" t="s">
        <v>335</v>
      </c>
    </row>
    <row r="24" spans="1:7" x14ac:dyDescent="0.25">
      <c r="A24" s="51" t="s">
        <v>2</v>
      </c>
      <c r="B24" s="3">
        <v>3</v>
      </c>
      <c r="C24" s="214" t="s">
        <v>336</v>
      </c>
    </row>
    <row r="25" spans="1:7" x14ac:dyDescent="0.25">
      <c r="A25" s="51" t="s">
        <v>3</v>
      </c>
      <c r="B25" s="3">
        <v>2</v>
      </c>
      <c r="C25" s="214" t="s">
        <v>337</v>
      </c>
    </row>
    <row r="26" spans="1:7" x14ac:dyDescent="0.25">
      <c r="A26" s="51" t="s">
        <v>345</v>
      </c>
      <c r="B26" s="3">
        <v>0</v>
      </c>
      <c r="C26" s="214"/>
    </row>
    <row r="27" spans="1:7" x14ac:dyDescent="0.25">
      <c r="A27" s="51" t="s">
        <v>346</v>
      </c>
      <c r="B27" s="3">
        <v>0</v>
      </c>
      <c r="C27" s="214"/>
    </row>
    <row r="28" spans="1:7" x14ac:dyDescent="0.25">
      <c r="A28" s="51" t="s">
        <v>6</v>
      </c>
      <c r="B28" s="3">
        <v>3</v>
      </c>
      <c r="C28" s="214"/>
    </row>
    <row r="29" spans="1:7" x14ac:dyDescent="0.25">
      <c r="A29" s="51" t="s">
        <v>7</v>
      </c>
      <c r="B29" s="3">
        <v>0</v>
      </c>
      <c r="C29" s="214" t="s">
        <v>338</v>
      </c>
    </row>
    <row r="30" spans="1:7" x14ac:dyDescent="0.25">
      <c r="A30" s="51" t="s">
        <v>8</v>
      </c>
      <c r="B30" s="3">
        <v>0</v>
      </c>
      <c r="C30" s="214"/>
    </row>
    <row r="31" spans="1:7" x14ac:dyDescent="0.25">
      <c r="A31" s="51" t="s">
        <v>9</v>
      </c>
      <c r="B31" s="3">
        <v>0</v>
      </c>
      <c r="C31" s="214"/>
    </row>
    <row r="32" spans="1:7" x14ac:dyDescent="0.25">
      <c r="A32" s="51" t="s">
        <v>10</v>
      </c>
      <c r="B32" s="3">
        <v>0</v>
      </c>
      <c r="C32" s="214"/>
    </row>
    <row r="33" spans="1:3" x14ac:dyDescent="0.25">
      <c r="A33" s="51" t="s">
        <v>11</v>
      </c>
      <c r="B33" s="3">
        <v>0</v>
      </c>
      <c r="C33" s="214"/>
    </row>
    <row r="34" spans="1:3" x14ac:dyDescent="0.25">
      <c r="A34" s="51" t="s">
        <v>12</v>
      </c>
      <c r="B34" s="3">
        <v>0</v>
      </c>
      <c r="C34" s="214"/>
    </row>
    <row r="35" spans="1:3" x14ac:dyDescent="0.25">
      <c r="A35" s="51" t="s">
        <v>13</v>
      </c>
      <c r="B35" s="3">
        <v>0</v>
      </c>
      <c r="C35" s="214" t="s">
        <v>339</v>
      </c>
    </row>
    <row r="36" spans="1:3" x14ac:dyDescent="0.25">
      <c r="A36" s="178" t="s">
        <v>14</v>
      </c>
      <c r="B36" s="3"/>
      <c r="C36" s="214"/>
    </row>
    <row r="37" spans="1:3" ht="45" x14ac:dyDescent="0.25">
      <c r="A37" s="52" t="s">
        <v>15</v>
      </c>
      <c r="B37" s="3"/>
      <c r="C37" s="214" t="s">
        <v>340</v>
      </c>
    </row>
    <row r="38" spans="1:3" ht="30" x14ac:dyDescent="0.25">
      <c r="A38" s="52" t="s">
        <v>16</v>
      </c>
      <c r="B38" s="3"/>
      <c r="C38" s="214" t="s">
        <v>341</v>
      </c>
    </row>
    <row r="39" spans="1:3" ht="45" x14ac:dyDescent="0.25">
      <c r="A39" s="52" t="s">
        <v>17</v>
      </c>
      <c r="B39" s="3"/>
      <c r="C39" s="214" t="s">
        <v>342</v>
      </c>
    </row>
  </sheetData>
  <pageMargins left="0.7" right="0.7" top="0.75" bottom="0.75" header="0.3" footer="0.3"/>
  <pageSetup paperSize="9" scale="80"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topLeftCell="A73" workbookViewId="0">
      <selection activeCell="C97" sqref="C97"/>
    </sheetView>
  </sheetViews>
  <sheetFormatPr defaultRowHeight="15" x14ac:dyDescent="0.25"/>
  <cols>
    <col min="1" max="3" width="13.5703125" customWidth="1"/>
    <col min="4" max="4" width="11.7109375" customWidth="1"/>
    <col min="5" max="6" width="13.5703125" customWidth="1"/>
  </cols>
  <sheetData>
    <row r="1" spans="1:6" ht="27" customHeight="1" x14ac:dyDescent="0.25">
      <c r="A1" s="222" t="s">
        <v>49</v>
      </c>
      <c r="B1" s="223"/>
      <c r="C1" s="223"/>
      <c r="D1" s="223"/>
      <c r="E1" s="223"/>
      <c r="F1" s="224"/>
    </row>
    <row r="2" spans="1:6" ht="18.75" x14ac:dyDescent="0.3">
      <c r="A2" s="225" t="s">
        <v>50</v>
      </c>
      <c r="B2" s="226"/>
      <c r="C2" s="226"/>
      <c r="D2" s="226"/>
      <c r="E2" s="226"/>
      <c r="F2" s="227"/>
    </row>
    <row r="3" spans="1:6" ht="23.25" customHeight="1" x14ac:dyDescent="0.25">
      <c r="A3" s="228" t="s">
        <v>51</v>
      </c>
      <c r="B3" s="229"/>
      <c r="C3" s="5">
        <v>96</v>
      </c>
      <c r="D3" s="5"/>
      <c r="E3" s="5" t="s">
        <v>52</v>
      </c>
      <c r="F3" s="6">
        <v>146</v>
      </c>
    </row>
    <row r="4" spans="1:6" ht="23.25" customHeight="1" x14ac:dyDescent="0.25">
      <c r="A4" s="230" t="s">
        <v>53</v>
      </c>
      <c r="B4" s="231"/>
      <c r="C4" s="7">
        <v>77</v>
      </c>
      <c r="D4" s="7"/>
      <c r="E4" s="7" t="s">
        <v>52</v>
      </c>
      <c r="F4" s="8">
        <v>48</v>
      </c>
    </row>
    <row r="5" spans="1:6" ht="23.25" customHeight="1" thickBot="1" x14ac:dyDescent="0.3">
      <c r="A5" s="232" t="s">
        <v>54</v>
      </c>
      <c r="B5" s="233"/>
      <c r="C5" s="9">
        <v>18</v>
      </c>
      <c r="D5" s="9"/>
      <c r="E5" s="9" t="s">
        <v>52</v>
      </c>
      <c r="F5" s="10">
        <v>0</v>
      </c>
    </row>
    <row r="6" spans="1:6" ht="6" customHeight="1" thickTop="1" x14ac:dyDescent="0.25">
      <c r="A6" s="219"/>
      <c r="B6" s="220"/>
      <c r="C6" s="220"/>
      <c r="D6" s="220"/>
      <c r="E6" s="220"/>
      <c r="F6" s="221"/>
    </row>
    <row r="7" spans="1:6" ht="26.25" customHeight="1" x14ac:dyDescent="0.25">
      <c r="A7" s="237" t="s">
        <v>55</v>
      </c>
      <c r="B7" s="238"/>
      <c r="C7" s="238"/>
      <c r="D7" s="238"/>
      <c r="E7" s="238"/>
      <c r="F7" s="239"/>
    </row>
    <row r="8" spans="1:6" ht="40.5" customHeight="1" x14ac:dyDescent="0.25">
      <c r="A8" s="240" t="s">
        <v>126</v>
      </c>
      <c r="B8" s="241"/>
      <c r="C8" s="241"/>
      <c r="D8" s="241"/>
      <c r="E8" s="241"/>
      <c r="F8" s="242"/>
    </row>
    <row r="9" spans="1:6" ht="26.25" customHeight="1" x14ac:dyDescent="0.25">
      <c r="A9" s="237" t="s">
        <v>56</v>
      </c>
      <c r="B9" s="238"/>
      <c r="C9" s="238"/>
      <c r="D9" s="238"/>
      <c r="E9" s="238"/>
      <c r="F9" s="239"/>
    </row>
    <row r="10" spans="1:6" ht="26.25" customHeight="1" x14ac:dyDescent="0.25">
      <c r="A10" s="240" t="s">
        <v>57</v>
      </c>
      <c r="B10" s="241"/>
      <c r="C10" s="241"/>
      <c r="D10" s="241"/>
      <c r="E10" s="241"/>
      <c r="F10" s="242"/>
    </row>
    <row r="11" spans="1:6" ht="26.25" customHeight="1" x14ac:dyDescent="0.25">
      <c r="A11" s="237" t="s">
        <v>58</v>
      </c>
      <c r="B11" s="238"/>
      <c r="C11" s="238"/>
      <c r="D11" s="238"/>
      <c r="E11" s="238"/>
      <c r="F11" s="239"/>
    </row>
    <row r="12" spans="1:6" ht="26.25" customHeight="1" x14ac:dyDescent="0.25">
      <c r="A12" s="240" t="s">
        <v>59</v>
      </c>
      <c r="B12" s="241"/>
      <c r="C12" s="241"/>
      <c r="D12" s="241"/>
      <c r="E12" s="241"/>
      <c r="F12" s="242"/>
    </row>
    <row r="13" spans="1:6" ht="26.25" customHeight="1" x14ac:dyDescent="0.25">
      <c r="A13" s="237" t="s">
        <v>2</v>
      </c>
      <c r="B13" s="238"/>
      <c r="C13" s="238"/>
      <c r="D13" s="238"/>
      <c r="E13" s="238"/>
      <c r="F13" s="239"/>
    </row>
    <row r="14" spans="1:6" ht="26.25" customHeight="1" x14ac:dyDescent="0.25">
      <c r="A14" s="240" t="s">
        <v>60</v>
      </c>
      <c r="B14" s="241"/>
      <c r="C14" s="241"/>
      <c r="D14" s="241"/>
      <c r="E14" s="241"/>
      <c r="F14" s="242"/>
    </row>
    <row r="15" spans="1:6" ht="26.25" customHeight="1" x14ac:dyDescent="0.25">
      <c r="A15" s="237" t="s">
        <v>61</v>
      </c>
      <c r="B15" s="238"/>
      <c r="C15" s="238"/>
      <c r="D15" s="238"/>
      <c r="E15" s="238"/>
      <c r="F15" s="239"/>
    </row>
    <row r="16" spans="1:6" ht="73.5" customHeight="1" x14ac:dyDescent="0.25">
      <c r="A16" s="240" t="s">
        <v>62</v>
      </c>
      <c r="B16" s="241"/>
      <c r="C16" s="241"/>
      <c r="D16" s="241"/>
      <c r="E16" s="241"/>
      <c r="F16" s="242"/>
    </row>
    <row r="17" spans="1:6" ht="18" customHeight="1" x14ac:dyDescent="0.25">
      <c r="A17" s="234" t="s">
        <v>63</v>
      </c>
      <c r="B17" s="235"/>
      <c r="C17" s="235"/>
      <c r="D17" s="235"/>
      <c r="E17" s="235"/>
      <c r="F17" s="236"/>
    </row>
    <row r="18" spans="1:6" ht="18" customHeight="1" x14ac:dyDescent="0.25">
      <c r="A18" s="234" t="s">
        <v>64</v>
      </c>
      <c r="B18" s="235"/>
      <c r="C18" s="235"/>
      <c r="D18" s="235"/>
      <c r="E18" s="235"/>
      <c r="F18" s="236"/>
    </row>
    <row r="19" spans="1:6" ht="18" customHeight="1" x14ac:dyDescent="0.25">
      <c r="A19" s="234" t="s">
        <v>65</v>
      </c>
      <c r="B19" s="235"/>
      <c r="C19" s="235"/>
      <c r="D19" s="235"/>
      <c r="E19" s="235"/>
      <c r="F19" s="236"/>
    </row>
    <row r="20" spans="1:6" ht="18" customHeight="1" x14ac:dyDescent="0.25">
      <c r="A20" s="17" t="s">
        <v>66</v>
      </c>
      <c r="B20" s="18"/>
      <c r="C20" s="243"/>
      <c r="D20" s="243"/>
      <c r="E20" s="243"/>
      <c r="F20" s="244"/>
    </row>
    <row r="21" spans="1:6" ht="18" customHeight="1" x14ac:dyDescent="0.25">
      <c r="A21" s="234" t="s">
        <v>67</v>
      </c>
      <c r="B21" s="235"/>
      <c r="C21" s="235"/>
      <c r="D21" s="235"/>
      <c r="E21" s="235"/>
      <c r="F21" s="236"/>
    </row>
    <row r="22" spans="1:6" ht="18" customHeight="1" x14ac:dyDescent="0.25">
      <c r="A22" s="234" t="s">
        <v>68</v>
      </c>
      <c r="B22" s="235"/>
      <c r="C22" s="235"/>
      <c r="D22" s="235"/>
      <c r="E22" s="235"/>
      <c r="F22" s="236"/>
    </row>
    <row r="23" spans="1:6" ht="18" customHeight="1" x14ac:dyDescent="0.25">
      <c r="A23" s="234" t="s">
        <v>69</v>
      </c>
      <c r="B23" s="235"/>
      <c r="C23" s="235"/>
      <c r="D23" s="235"/>
      <c r="E23" s="235"/>
      <c r="F23" s="236"/>
    </row>
    <row r="24" spans="1:6" ht="18" customHeight="1" x14ac:dyDescent="0.25">
      <c r="A24" s="234" t="s">
        <v>70</v>
      </c>
      <c r="B24" s="235"/>
      <c r="C24" s="235"/>
      <c r="D24" s="235"/>
      <c r="E24" s="235"/>
      <c r="F24" s="236"/>
    </row>
    <row r="25" spans="1:6" ht="18" customHeight="1" thickBot="1" x14ac:dyDescent="0.3">
      <c r="A25" s="245" t="s">
        <v>71</v>
      </c>
      <c r="B25" s="246"/>
      <c r="C25" s="246"/>
      <c r="D25" s="246"/>
      <c r="E25" s="246"/>
      <c r="F25" s="247"/>
    </row>
    <row r="26" spans="1:6" ht="24.75" customHeight="1" x14ac:dyDescent="0.25">
      <c r="A26" s="237" t="s">
        <v>72</v>
      </c>
      <c r="B26" s="238"/>
      <c r="C26" s="238"/>
      <c r="D26" s="238"/>
      <c r="E26" s="238"/>
      <c r="F26" s="239"/>
    </row>
    <row r="27" spans="1:6" ht="27" customHeight="1" x14ac:dyDescent="0.25">
      <c r="A27" s="240" t="s">
        <v>73</v>
      </c>
      <c r="B27" s="241"/>
      <c r="C27" s="241"/>
      <c r="D27" s="241"/>
      <c r="E27" s="241"/>
      <c r="F27" s="242"/>
    </row>
    <row r="28" spans="1:6" ht="27" customHeight="1" x14ac:dyDescent="0.25">
      <c r="A28" s="240" t="s">
        <v>74</v>
      </c>
      <c r="B28" s="241"/>
      <c r="C28" s="241"/>
      <c r="D28" s="241"/>
      <c r="E28" s="241"/>
      <c r="F28" s="242"/>
    </row>
    <row r="29" spans="1:6" ht="6.6" customHeight="1" x14ac:dyDescent="0.25">
      <c r="A29" s="240"/>
      <c r="B29" s="241"/>
      <c r="C29" s="241"/>
      <c r="D29" s="241"/>
      <c r="E29" s="241"/>
      <c r="F29" s="242"/>
    </row>
    <row r="30" spans="1:6" ht="24" customHeight="1" x14ac:dyDescent="0.25">
      <c r="A30" s="237" t="s">
        <v>75</v>
      </c>
      <c r="B30" s="238"/>
      <c r="C30" s="238"/>
      <c r="D30" s="238"/>
      <c r="E30" s="238"/>
      <c r="F30" s="239"/>
    </row>
    <row r="31" spans="1:6" ht="50.25" customHeight="1" x14ac:dyDescent="0.25">
      <c r="A31" s="240" t="s">
        <v>76</v>
      </c>
      <c r="B31" s="241"/>
      <c r="C31" s="241"/>
      <c r="D31" s="241"/>
      <c r="E31" s="241"/>
      <c r="F31" s="242"/>
    </row>
    <row r="32" spans="1:6" ht="15.75" customHeight="1" x14ac:dyDescent="0.25">
      <c r="A32" s="248" t="s">
        <v>77</v>
      </c>
      <c r="B32" s="249"/>
      <c r="C32" s="249"/>
      <c r="D32" s="249"/>
      <c r="E32" s="249"/>
      <c r="F32" s="250"/>
    </row>
    <row r="33" spans="1:6" ht="15.75" customHeight="1" x14ac:dyDescent="0.25">
      <c r="A33" s="251" t="s">
        <v>78</v>
      </c>
      <c r="B33" s="252"/>
      <c r="C33" s="252"/>
      <c r="D33" s="252"/>
      <c r="E33" s="252"/>
      <c r="F33" s="253"/>
    </row>
    <row r="34" spans="1:6" ht="15.75" customHeight="1" x14ac:dyDescent="0.25">
      <c r="A34" s="251" t="s">
        <v>79</v>
      </c>
      <c r="B34" s="252"/>
      <c r="C34" s="252"/>
      <c r="D34" s="252"/>
      <c r="E34" s="252"/>
      <c r="F34" s="253"/>
    </row>
    <row r="35" spans="1:6" ht="15.75" customHeight="1" x14ac:dyDescent="0.25">
      <c r="A35" s="251" t="s">
        <v>80</v>
      </c>
      <c r="B35" s="252"/>
      <c r="C35" s="252"/>
      <c r="D35" s="252"/>
      <c r="E35" s="252"/>
      <c r="F35" s="253"/>
    </row>
    <row r="36" spans="1:6" ht="15.75" customHeight="1" x14ac:dyDescent="0.25">
      <c r="A36" s="251" t="s">
        <v>81</v>
      </c>
      <c r="B36" s="252"/>
      <c r="C36" s="252"/>
      <c r="D36" s="252"/>
      <c r="E36" s="252"/>
      <c r="F36" s="253"/>
    </row>
    <row r="37" spans="1:6" ht="15.75" customHeight="1" x14ac:dyDescent="0.25">
      <c r="A37" s="248" t="s">
        <v>82</v>
      </c>
      <c r="B37" s="249"/>
      <c r="C37" s="249"/>
      <c r="D37" s="249"/>
      <c r="E37" s="249"/>
      <c r="F37" s="250"/>
    </row>
    <row r="38" spans="1:6" ht="15.75" customHeight="1" x14ac:dyDescent="0.25">
      <c r="A38" s="248" t="s">
        <v>83</v>
      </c>
      <c r="B38" s="249"/>
      <c r="C38" s="249"/>
      <c r="D38" s="249"/>
      <c r="E38" s="249"/>
      <c r="F38" s="250"/>
    </row>
    <row r="39" spans="1:6" ht="15.75" customHeight="1" x14ac:dyDescent="0.25">
      <c r="A39" s="248" t="s">
        <v>84</v>
      </c>
      <c r="B39" s="249"/>
      <c r="C39" s="249"/>
      <c r="D39" s="249"/>
      <c r="E39" s="249"/>
      <c r="F39" s="250"/>
    </row>
    <row r="40" spans="1:6" ht="15.75" customHeight="1" x14ac:dyDescent="0.25">
      <c r="A40" s="248" t="s">
        <v>85</v>
      </c>
      <c r="B40" s="249"/>
      <c r="C40" s="249"/>
      <c r="D40" s="249"/>
      <c r="E40" s="249"/>
      <c r="F40" s="250"/>
    </row>
    <row r="41" spans="1:6" ht="15.75" customHeight="1" x14ac:dyDescent="0.25">
      <c r="A41" s="248" t="s">
        <v>86</v>
      </c>
      <c r="B41" s="249"/>
      <c r="C41" s="249"/>
      <c r="D41" s="249"/>
      <c r="E41" s="249"/>
      <c r="F41" s="250"/>
    </row>
    <row r="42" spans="1:6" ht="15.75" customHeight="1" x14ac:dyDescent="0.25">
      <c r="A42" s="248" t="s">
        <v>87</v>
      </c>
      <c r="B42" s="249"/>
      <c r="C42" s="249"/>
      <c r="D42" s="249"/>
      <c r="E42" s="249"/>
      <c r="F42" s="250"/>
    </row>
    <row r="43" spans="1:6" ht="15.75" customHeight="1" x14ac:dyDescent="0.25">
      <c r="A43" s="248" t="s">
        <v>88</v>
      </c>
      <c r="B43" s="249"/>
      <c r="C43" s="249"/>
      <c r="D43" s="249"/>
      <c r="E43" s="249"/>
      <c r="F43" s="250"/>
    </row>
    <row r="44" spans="1:6" ht="15.75" customHeight="1" x14ac:dyDescent="0.25">
      <c r="A44" s="248" t="s">
        <v>89</v>
      </c>
      <c r="B44" s="249"/>
      <c r="C44" s="249"/>
      <c r="D44" s="249"/>
      <c r="E44" s="249"/>
      <c r="F44" s="250"/>
    </row>
    <row r="45" spans="1:6" ht="15.75" customHeight="1" x14ac:dyDescent="0.25">
      <c r="A45" s="248" t="s">
        <v>90</v>
      </c>
      <c r="B45" s="249"/>
      <c r="C45" s="249"/>
      <c r="D45" s="249"/>
      <c r="E45" s="249"/>
      <c r="F45" s="250"/>
    </row>
    <row r="46" spans="1:6" ht="20.25" customHeight="1" thickBot="1" x14ac:dyDescent="0.3">
      <c r="A46" s="254" t="s">
        <v>91</v>
      </c>
      <c r="B46" s="255"/>
      <c r="C46" s="255"/>
      <c r="D46" s="255"/>
      <c r="E46" s="255"/>
      <c r="F46" s="256"/>
    </row>
    <row r="47" spans="1:6" ht="15.75" customHeight="1" x14ac:dyDescent="0.25">
      <c r="A47" s="257" t="s">
        <v>3</v>
      </c>
      <c r="B47" s="258"/>
      <c r="C47" s="258"/>
      <c r="D47" s="258"/>
      <c r="E47" s="258"/>
      <c r="F47" s="259"/>
    </row>
    <row r="48" spans="1:6" ht="21.75" customHeight="1" x14ac:dyDescent="0.25">
      <c r="A48" s="260" t="s">
        <v>92</v>
      </c>
      <c r="B48" s="261"/>
      <c r="C48" s="261"/>
      <c r="D48" s="261"/>
      <c r="E48" s="261"/>
      <c r="F48" s="262"/>
    </row>
    <row r="49" spans="1:6" ht="21.75" customHeight="1" x14ac:dyDescent="0.25">
      <c r="A49" s="240" t="s">
        <v>93</v>
      </c>
      <c r="B49" s="241"/>
      <c r="C49" s="241"/>
      <c r="D49" s="241"/>
      <c r="E49" s="241"/>
      <c r="F49" s="242"/>
    </row>
    <row r="50" spans="1:6" ht="21.75" customHeight="1" x14ac:dyDescent="0.25">
      <c r="A50" s="240" t="s">
        <v>94</v>
      </c>
      <c r="B50" s="241"/>
      <c r="C50" s="241"/>
      <c r="D50" s="241"/>
      <c r="E50" s="241"/>
      <c r="F50" s="242"/>
    </row>
    <row r="51" spans="1:6" ht="21.75" customHeight="1" x14ac:dyDescent="0.25">
      <c r="A51" s="263" t="s">
        <v>95</v>
      </c>
      <c r="B51" s="264"/>
      <c r="C51" s="264"/>
      <c r="D51" s="264"/>
      <c r="E51" s="264"/>
      <c r="F51" s="265"/>
    </row>
    <row r="52" spans="1:6" ht="15.75" customHeight="1" x14ac:dyDescent="0.25">
      <c r="A52" s="237" t="s">
        <v>96</v>
      </c>
      <c r="B52" s="238"/>
      <c r="C52" s="238"/>
      <c r="D52" s="238"/>
      <c r="E52" s="238"/>
      <c r="F52" s="239"/>
    </row>
    <row r="53" spans="1:6" ht="23.25" customHeight="1" x14ac:dyDescent="0.25">
      <c r="A53" s="266" t="s">
        <v>97</v>
      </c>
      <c r="B53" s="267"/>
      <c r="C53" s="267"/>
      <c r="D53" s="267"/>
      <c r="E53" s="267"/>
      <c r="F53" s="268"/>
    </row>
    <row r="54" spans="1:6" ht="30.75" customHeight="1" x14ac:dyDescent="0.25">
      <c r="A54" s="240" t="s">
        <v>98</v>
      </c>
      <c r="B54" s="241"/>
      <c r="C54" s="241"/>
      <c r="D54" s="241"/>
      <c r="E54" s="241"/>
      <c r="F54" s="242"/>
    </row>
    <row r="55" spans="1:6" ht="9" customHeight="1" thickBot="1" x14ac:dyDescent="0.3">
      <c r="A55" s="269"/>
      <c r="B55" s="270"/>
      <c r="C55" s="270"/>
      <c r="D55" s="270"/>
      <c r="E55" s="270"/>
      <c r="F55" s="271"/>
    </row>
    <row r="56" spans="1:6" ht="21.75" customHeight="1" x14ac:dyDescent="0.25">
      <c r="A56" s="237" t="s">
        <v>99</v>
      </c>
      <c r="B56" s="238"/>
      <c r="C56" s="238"/>
      <c r="D56" s="238"/>
      <c r="E56" s="238"/>
      <c r="F56" s="239"/>
    </row>
    <row r="57" spans="1:6" ht="44.25" customHeight="1" x14ac:dyDescent="0.25">
      <c r="A57" s="240" t="s">
        <v>100</v>
      </c>
      <c r="B57" s="241"/>
      <c r="C57" s="241"/>
      <c r="D57" s="241"/>
      <c r="E57" s="241"/>
      <c r="F57" s="242"/>
    </row>
    <row r="58" spans="1:6" ht="22.9" customHeight="1" x14ac:dyDescent="0.25">
      <c r="A58" s="240" t="s">
        <v>101</v>
      </c>
      <c r="B58" s="241"/>
      <c r="C58" s="241"/>
      <c r="D58" s="241"/>
      <c r="E58" s="241"/>
      <c r="F58" s="242"/>
    </row>
    <row r="59" spans="1:6" ht="15.75" x14ac:dyDescent="0.25">
      <c r="A59" s="237" t="s">
        <v>6</v>
      </c>
      <c r="B59" s="238"/>
      <c r="C59" s="238"/>
      <c r="D59" s="238"/>
      <c r="E59" s="238"/>
      <c r="F59" s="239"/>
    </row>
    <row r="60" spans="1:6" ht="30" customHeight="1" x14ac:dyDescent="0.25">
      <c r="A60" s="240" t="s">
        <v>102</v>
      </c>
      <c r="B60" s="241"/>
      <c r="C60" s="241"/>
      <c r="D60" s="241"/>
      <c r="E60" s="241"/>
      <c r="F60" s="242"/>
    </row>
    <row r="61" spans="1:6" ht="18.75" customHeight="1" x14ac:dyDescent="0.25">
      <c r="A61" s="272" t="s">
        <v>103</v>
      </c>
      <c r="B61" s="273"/>
      <c r="C61" s="273"/>
      <c r="D61" s="273"/>
      <c r="E61" s="273"/>
      <c r="F61" s="274"/>
    </row>
    <row r="62" spans="1:6" ht="18.75" customHeight="1" x14ac:dyDescent="0.25">
      <c r="A62" s="234" t="s">
        <v>104</v>
      </c>
      <c r="B62" s="235"/>
      <c r="C62" s="235"/>
      <c r="D62" s="235"/>
      <c r="E62" s="235"/>
      <c r="F62" s="236"/>
    </row>
    <row r="63" spans="1:6" ht="18.75" customHeight="1" x14ac:dyDescent="0.25">
      <c r="A63" s="234" t="s">
        <v>105</v>
      </c>
      <c r="B63" s="235"/>
      <c r="C63" s="235"/>
      <c r="D63" s="235"/>
      <c r="E63" s="235"/>
      <c r="F63" s="236"/>
    </row>
    <row r="64" spans="1:6" ht="6.6" customHeight="1" x14ac:dyDescent="0.25">
      <c r="A64" s="240"/>
      <c r="B64" s="241"/>
      <c r="C64" s="241"/>
      <c r="D64" s="241"/>
      <c r="E64" s="241"/>
      <c r="F64" s="242"/>
    </row>
    <row r="65" spans="1:6" ht="25.15" customHeight="1" x14ac:dyDescent="0.25">
      <c r="A65" s="237" t="s">
        <v>106</v>
      </c>
      <c r="B65" s="238"/>
      <c r="C65" s="238"/>
      <c r="D65" s="238"/>
      <c r="E65" s="238"/>
      <c r="F65" s="239"/>
    </row>
    <row r="66" spans="1:6" ht="24" customHeight="1" x14ac:dyDescent="0.25">
      <c r="A66" s="234" t="s">
        <v>107</v>
      </c>
      <c r="B66" s="235"/>
      <c r="C66" s="235"/>
      <c r="D66" s="235"/>
      <c r="E66" s="235"/>
      <c r="F66" s="236"/>
    </row>
    <row r="67" spans="1:6" ht="36" customHeight="1" x14ac:dyDescent="0.25">
      <c r="A67" s="234" t="s">
        <v>108</v>
      </c>
      <c r="B67" s="235"/>
      <c r="C67" s="235"/>
      <c r="D67" s="235"/>
      <c r="E67" s="235"/>
      <c r="F67" s="236"/>
    </row>
    <row r="68" spans="1:6" ht="19.5" customHeight="1" x14ac:dyDescent="0.25">
      <c r="A68" s="234" t="s">
        <v>109</v>
      </c>
      <c r="B68" s="235"/>
      <c r="C68" s="235"/>
      <c r="D68" s="235"/>
      <c r="E68" s="235"/>
      <c r="F68" s="236"/>
    </row>
    <row r="69" spans="1:6" ht="19.5" customHeight="1" x14ac:dyDescent="0.25">
      <c r="A69" s="234" t="s">
        <v>110</v>
      </c>
      <c r="B69" s="235"/>
      <c r="C69" s="235"/>
      <c r="D69" s="235"/>
      <c r="E69" s="235"/>
      <c r="F69" s="236"/>
    </row>
    <row r="70" spans="1:6" ht="19.5" customHeight="1" x14ac:dyDescent="0.25">
      <c r="A70" s="234" t="s">
        <v>111</v>
      </c>
      <c r="B70" s="235"/>
      <c r="C70" s="235"/>
      <c r="D70" s="235"/>
      <c r="E70" s="235"/>
      <c r="F70" s="236"/>
    </row>
    <row r="71" spans="1:6" ht="19.5" customHeight="1" x14ac:dyDescent="0.25">
      <c r="A71" s="234" t="s">
        <v>112</v>
      </c>
      <c r="B71" s="235"/>
      <c r="C71" s="235"/>
      <c r="D71" s="235"/>
      <c r="E71" s="235"/>
      <c r="F71" s="236"/>
    </row>
    <row r="72" spans="1:6" ht="6.6" customHeight="1" x14ac:dyDescent="0.25">
      <c r="A72" s="275"/>
      <c r="B72" s="276"/>
      <c r="C72" s="276"/>
      <c r="D72" s="276"/>
      <c r="E72" s="276"/>
      <c r="F72" s="277"/>
    </row>
    <row r="73" spans="1:6" ht="15.75" customHeight="1" x14ac:dyDescent="0.25">
      <c r="A73" s="237" t="s">
        <v>113</v>
      </c>
      <c r="B73" s="238"/>
      <c r="C73" s="238"/>
      <c r="D73" s="238"/>
      <c r="E73" s="238"/>
      <c r="F73" s="239"/>
    </row>
    <row r="74" spans="1:6" ht="39" customHeight="1" x14ac:dyDescent="0.25">
      <c r="A74" s="240" t="s">
        <v>114</v>
      </c>
      <c r="B74" s="241"/>
      <c r="C74" s="241"/>
      <c r="D74" s="241"/>
      <c r="E74" s="241"/>
      <c r="F74" s="242"/>
    </row>
    <row r="75" spans="1:6" ht="22.5" customHeight="1" x14ac:dyDescent="0.25">
      <c r="A75" s="234" t="s">
        <v>115</v>
      </c>
      <c r="B75" s="235"/>
      <c r="C75" s="235"/>
      <c r="D75" s="235"/>
      <c r="E75" s="235"/>
      <c r="F75" s="236"/>
    </row>
    <row r="76" spans="1:6" ht="22.5" customHeight="1" x14ac:dyDescent="0.25">
      <c r="A76" s="234" t="s">
        <v>116</v>
      </c>
      <c r="B76" s="235"/>
      <c r="C76" s="235"/>
      <c r="D76" s="235"/>
      <c r="E76" s="235"/>
      <c r="F76" s="236"/>
    </row>
    <row r="77" spans="1:6" ht="22.5" customHeight="1" x14ac:dyDescent="0.25">
      <c r="A77" s="234" t="s">
        <v>117</v>
      </c>
      <c r="B77" s="235"/>
      <c r="C77" s="235"/>
      <c r="D77" s="235"/>
      <c r="E77" s="235"/>
      <c r="F77" s="236"/>
    </row>
    <row r="78" spans="1:6" ht="22.5" customHeight="1" x14ac:dyDescent="0.25">
      <c r="A78" s="234" t="s">
        <v>118</v>
      </c>
      <c r="B78" s="235"/>
      <c r="C78" s="235"/>
      <c r="D78" s="235"/>
      <c r="E78" s="235"/>
      <c r="F78" s="236"/>
    </row>
    <row r="79" spans="1:6" ht="22.5" customHeight="1" x14ac:dyDescent="0.25">
      <c r="A79" s="234" t="s">
        <v>119</v>
      </c>
      <c r="B79" s="235"/>
      <c r="C79" s="235"/>
      <c r="D79" s="235"/>
      <c r="E79" s="235"/>
      <c r="F79" s="236"/>
    </row>
    <row r="80" spans="1:6" ht="6" customHeight="1" x14ac:dyDescent="0.25">
      <c r="A80" s="275"/>
      <c r="B80" s="276"/>
      <c r="C80" s="276"/>
      <c r="D80" s="276"/>
      <c r="E80" s="276"/>
      <c r="F80" s="277"/>
    </row>
    <row r="81" spans="1:6" ht="15.75" x14ac:dyDescent="0.25">
      <c r="A81" s="237" t="s">
        <v>120</v>
      </c>
      <c r="B81" s="238"/>
      <c r="C81" s="238"/>
      <c r="D81" s="238"/>
      <c r="E81" s="238"/>
      <c r="F81" s="239"/>
    </row>
    <row r="82" spans="1:6" ht="24" customHeight="1" x14ac:dyDescent="0.25">
      <c r="A82" s="240" t="s">
        <v>121</v>
      </c>
      <c r="B82" s="241"/>
      <c r="C82" s="241"/>
      <c r="D82" s="241"/>
      <c r="E82" s="241"/>
      <c r="F82" s="242"/>
    </row>
    <row r="83" spans="1:6" ht="24" customHeight="1" x14ac:dyDescent="0.25">
      <c r="A83" s="263" t="s">
        <v>122</v>
      </c>
      <c r="B83" s="264"/>
      <c r="C83" s="264"/>
      <c r="D83" s="264"/>
      <c r="E83" s="264"/>
      <c r="F83" s="265"/>
    </row>
    <row r="84" spans="1:6" ht="7.9" customHeight="1" x14ac:dyDescent="0.25">
      <c r="A84" s="278"/>
      <c r="B84" s="279"/>
      <c r="C84" s="279"/>
      <c r="D84" s="279"/>
      <c r="E84" s="279"/>
      <c r="F84" s="280"/>
    </row>
    <row r="85" spans="1:6" ht="15.75" customHeight="1" x14ac:dyDescent="0.25">
      <c r="A85" s="237" t="s">
        <v>123</v>
      </c>
      <c r="B85" s="238"/>
      <c r="C85" s="238"/>
      <c r="D85" s="238"/>
      <c r="E85" s="238"/>
      <c r="F85" s="239"/>
    </row>
    <row r="86" spans="1:6" ht="61.9" customHeight="1" x14ac:dyDescent="0.25">
      <c r="A86" s="284" t="s">
        <v>124</v>
      </c>
      <c r="B86" s="285"/>
      <c r="C86" s="285"/>
      <c r="D86" s="285"/>
      <c r="E86" s="285"/>
      <c r="F86" s="286"/>
    </row>
    <row r="87" spans="1:6" ht="15.75" customHeight="1" x14ac:dyDescent="0.25">
      <c r="A87" s="237" t="s">
        <v>13</v>
      </c>
      <c r="B87" s="238"/>
      <c r="C87" s="238"/>
      <c r="D87" s="238"/>
      <c r="E87" s="238"/>
      <c r="F87" s="239"/>
    </row>
    <row r="88" spans="1:6" ht="75.75" customHeight="1" thickBot="1" x14ac:dyDescent="0.3">
      <c r="A88" s="281" t="s">
        <v>125</v>
      </c>
      <c r="B88" s="282"/>
      <c r="C88" s="282"/>
      <c r="D88" s="282"/>
      <c r="E88" s="282"/>
      <c r="F88" s="283"/>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F10" sqref="F10"/>
    </sheetView>
  </sheetViews>
  <sheetFormatPr defaultRowHeight="15" x14ac:dyDescent="0.25"/>
  <cols>
    <col min="1" max="1" width="90.28515625" customWidth="1"/>
  </cols>
  <sheetData>
    <row r="1" spans="1:1" ht="38.25" customHeight="1" x14ac:dyDescent="0.35">
      <c r="A1" s="61" t="s">
        <v>169</v>
      </c>
    </row>
    <row r="2" spans="1:1" ht="38.25" customHeight="1" x14ac:dyDescent="0.25">
      <c r="A2" t="s">
        <v>161</v>
      </c>
    </row>
    <row r="3" spans="1:1" ht="38.25" customHeight="1" x14ac:dyDescent="0.25">
      <c r="A3" t="s">
        <v>162</v>
      </c>
    </row>
    <row r="4" spans="1:1" ht="38.25" customHeight="1" x14ac:dyDescent="0.25">
      <c r="A4" t="s">
        <v>163</v>
      </c>
    </row>
    <row r="5" spans="1:1" ht="38.25" customHeight="1" x14ac:dyDescent="0.25">
      <c r="A5" t="s">
        <v>164</v>
      </c>
    </row>
    <row r="6" spans="1:1" ht="38.25" customHeight="1" x14ac:dyDescent="0.25">
      <c r="A6" t="s">
        <v>165</v>
      </c>
    </row>
    <row r="7" spans="1:1" ht="38.25" customHeight="1" x14ac:dyDescent="0.25">
      <c r="A7" t="s">
        <v>166</v>
      </c>
    </row>
    <row r="8" spans="1:1" ht="38.25" customHeight="1" x14ac:dyDescent="0.25">
      <c r="A8" t="s">
        <v>170</v>
      </c>
    </row>
    <row r="9" spans="1:1" ht="38.25" customHeight="1" x14ac:dyDescent="0.25">
      <c r="A9" t="s">
        <v>167</v>
      </c>
    </row>
    <row r="10" spans="1:1" ht="38.25" customHeight="1" x14ac:dyDescent="0.25">
      <c r="A10" t="s">
        <v>168</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P31"/>
  <sheetViews>
    <sheetView topLeftCell="A7" workbookViewId="0">
      <selection activeCell="S19" sqref="S19"/>
    </sheetView>
  </sheetViews>
  <sheetFormatPr defaultRowHeight="15" x14ac:dyDescent="0.25"/>
  <cols>
    <col min="1" max="1" width="34" style="88" bestFit="1" customWidth="1"/>
    <col min="2" max="2" width="6.85546875" style="86" customWidth="1"/>
    <col min="3" max="4" width="6.7109375" style="86" customWidth="1"/>
    <col min="5" max="5" width="7.7109375" style="86" customWidth="1"/>
    <col min="6" max="6" width="8" style="86" customWidth="1"/>
    <col min="7" max="7" width="7.28515625" style="86" customWidth="1"/>
    <col min="8" max="12" width="6.7109375" style="86" customWidth="1"/>
    <col min="13" max="13" width="8" style="86" customWidth="1"/>
    <col min="14" max="14" width="9.28515625" customWidth="1"/>
    <col min="15" max="15" width="8.7109375" customWidth="1"/>
    <col min="16" max="16" width="9.28515625" customWidth="1"/>
  </cols>
  <sheetData>
    <row r="1" spans="1:16" x14ac:dyDescent="0.25">
      <c r="A1" s="87"/>
      <c r="B1" s="83"/>
      <c r="C1" s="83"/>
      <c r="D1" s="83"/>
      <c r="E1" s="83"/>
      <c r="F1" s="83"/>
      <c r="G1" s="83"/>
      <c r="H1" s="83"/>
      <c r="I1" s="83"/>
      <c r="J1" s="83"/>
      <c r="K1" s="83"/>
      <c r="L1" s="83"/>
      <c r="M1" s="83"/>
      <c r="N1" s="14"/>
      <c r="O1" s="14"/>
    </row>
    <row r="2" spans="1:16" ht="54" customHeight="1" x14ac:dyDescent="0.25">
      <c r="A2" s="89" t="s">
        <v>1</v>
      </c>
      <c r="B2" s="137" t="s">
        <v>132</v>
      </c>
      <c r="C2" s="138" t="s">
        <v>133</v>
      </c>
      <c r="D2" s="138" t="s">
        <v>134</v>
      </c>
      <c r="E2" s="138" t="s">
        <v>135</v>
      </c>
      <c r="F2" s="139" t="s">
        <v>136</v>
      </c>
      <c r="G2" s="139" t="s">
        <v>131</v>
      </c>
      <c r="H2" s="139" t="s">
        <v>171</v>
      </c>
      <c r="I2" s="139" t="s">
        <v>212</v>
      </c>
      <c r="J2" s="139" t="s">
        <v>260</v>
      </c>
      <c r="K2" s="139" t="s">
        <v>269</v>
      </c>
      <c r="L2" s="139" t="s">
        <v>301</v>
      </c>
      <c r="M2" s="139" t="s">
        <v>322</v>
      </c>
      <c r="N2" s="140" t="s">
        <v>127</v>
      </c>
      <c r="O2" s="173" t="s">
        <v>153</v>
      </c>
    </row>
    <row r="3" spans="1:16" ht="18" customHeight="1" x14ac:dyDescent="0.25">
      <c r="A3" s="216" t="s">
        <v>0</v>
      </c>
      <c r="B3" s="131">
        <f>Table157[[#This Row],[December
Number]]</f>
        <v>98</v>
      </c>
      <c r="C3" s="131">
        <f>Table1[[#This Row],[Number
Number]]</f>
        <v>97</v>
      </c>
      <c r="D3" s="131">
        <f>Table15[[#This Row],[February
Number]]</f>
        <v>97</v>
      </c>
      <c r="E3" s="131">
        <f>Table125[[#This Row],[March
Number]]</f>
        <v>99</v>
      </c>
      <c r="F3" s="131">
        <f>Table123[[#This Row],[April
Number]]</f>
        <v>96</v>
      </c>
      <c r="G3" s="131">
        <f>Table1521[[#This Row],[May
Number]]</f>
        <v>99</v>
      </c>
      <c r="H3" s="131">
        <v>98</v>
      </c>
      <c r="I3" s="132">
        <v>98.66</v>
      </c>
      <c r="J3" s="131">
        <v>98</v>
      </c>
      <c r="K3" s="132">
        <v>97.15</v>
      </c>
      <c r="L3" s="169">
        <v>99</v>
      </c>
      <c r="M3" s="53">
        <v>98.96</v>
      </c>
      <c r="N3" s="134"/>
      <c r="O3" s="134">
        <f>AVERAGE(Table1527[[#This Row],[Dec.
2018]:[Nov.
2019]])</f>
        <v>97.980833333333337</v>
      </c>
    </row>
    <row r="4" spans="1:16" ht="15.75" x14ac:dyDescent="0.25">
      <c r="A4" s="217" t="s">
        <v>2</v>
      </c>
      <c r="B4" s="131">
        <f>Table157[[#This Row],[December
Number]]</f>
        <v>2</v>
      </c>
      <c r="C4" s="131">
        <f>Table1[[#This Row],[Number
Number]]</f>
        <v>4</v>
      </c>
      <c r="D4" s="131">
        <f>Table15[[#This Row],[February
Number]]</f>
        <v>4</v>
      </c>
      <c r="E4" s="131">
        <f>Table125[[#This Row],[March
Number]]</f>
        <v>3</v>
      </c>
      <c r="F4" s="131">
        <f>Table123[[#This Row],[April
Number]]</f>
        <v>4</v>
      </c>
      <c r="G4" s="131">
        <f>Table1521[[#This Row],[May
Number]]</f>
        <v>3</v>
      </c>
      <c r="H4" s="131">
        <v>4</v>
      </c>
      <c r="I4" s="131">
        <v>2</v>
      </c>
      <c r="J4" s="131">
        <v>6</v>
      </c>
      <c r="K4" s="131">
        <v>2</v>
      </c>
      <c r="L4" s="169">
        <v>3</v>
      </c>
      <c r="M4" s="44">
        <v>4</v>
      </c>
      <c r="N4" s="134">
        <f>SUM(Table1527[[#This Row],[Dec.
2018]:[Nov.
2019]])</f>
        <v>41</v>
      </c>
      <c r="O4" s="134">
        <f>AVERAGE(Table1527[[#This Row],[Dec.
2018]:[Nov.
2019]])</f>
        <v>3.4166666666666665</v>
      </c>
      <c r="P4" s="103"/>
    </row>
    <row r="5" spans="1:16" ht="15.75" x14ac:dyDescent="0.25">
      <c r="A5" s="217" t="s">
        <v>3</v>
      </c>
      <c r="B5" s="131">
        <f>Table157[[#This Row],[December
Number]]</f>
        <v>4</v>
      </c>
      <c r="C5" s="131">
        <f>Table1[[#This Row],[Number
Number]]</f>
        <v>6</v>
      </c>
      <c r="D5" s="131">
        <f>Table15[[#This Row],[February
Number]]</f>
        <v>2</v>
      </c>
      <c r="E5" s="131">
        <f>Table125[[#This Row],[March
Number]]</f>
        <v>3</v>
      </c>
      <c r="F5" s="131">
        <f>Table123[[#This Row],[April
Number]]</f>
        <v>4</v>
      </c>
      <c r="G5" s="131">
        <f>Table1521[[#This Row],[May
Number]]</f>
        <v>2</v>
      </c>
      <c r="H5" s="131">
        <v>3</v>
      </c>
      <c r="I5" s="131">
        <v>3</v>
      </c>
      <c r="J5" s="131">
        <v>5</v>
      </c>
      <c r="K5" s="131">
        <v>4</v>
      </c>
      <c r="L5" s="169">
        <v>1</v>
      </c>
      <c r="M5" s="44">
        <v>3</v>
      </c>
      <c r="N5" s="134">
        <f>SUM(Table1527[[#This Row],[Dec.
2018]:[Nov.
2019]])</f>
        <v>40</v>
      </c>
      <c r="O5" s="134">
        <f>AVERAGE(Table1527[[#This Row],[Dec.
2018]:[Nov.
2019]])</f>
        <v>3.3333333333333335</v>
      </c>
      <c r="P5" s="103"/>
    </row>
    <row r="6" spans="1:16" ht="15.75" x14ac:dyDescent="0.25">
      <c r="A6" s="217" t="s">
        <v>199</v>
      </c>
      <c r="B6" s="131">
        <f>Table157[[#This Row],[December
Number]]</f>
        <v>1</v>
      </c>
      <c r="C6" s="131">
        <f>Table1[[#This Row],[Number
Number]]</f>
        <v>0</v>
      </c>
      <c r="D6" s="131">
        <f>Table15[[#This Row],[February
Number]]</f>
        <v>2</v>
      </c>
      <c r="E6" s="131">
        <f>Table125[[#This Row],[March
Number]]</f>
        <v>2</v>
      </c>
      <c r="F6" s="131">
        <f>Table123[[#This Row],[April
Number]]</f>
        <v>0</v>
      </c>
      <c r="G6" s="131">
        <f>Table1521[[#This Row],[May
Number]]</f>
        <v>0</v>
      </c>
      <c r="H6" s="131">
        <v>1</v>
      </c>
      <c r="I6" s="131">
        <v>0</v>
      </c>
      <c r="J6" s="131">
        <v>0</v>
      </c>
      <c r="K6" s="131">
        <v>2</v>
      </c>
      <c r="L6" s="169">
        <v>0</v>
      </c>
      <c r="M6" s="44">
        <v>1</v>
      </c>
      <c r="N6" s="134">
        <f>SUM(Table1527[[#This Row],[Dec.
2018]:[Nov.
2019]])</f>
        <v>9</v>
      </c>
      <c r="O6" s="134">
        <f>AVERAGE(Table1527[[#This Row],[Dec.
2018]:[Nov.
2019]])</f>
        <v>0.75</v>
      </c>
      <c r="P6" s="103"/>
    </row>
    <row r="7" spans="1:16" ht="15.75" x14ac:dyDescent="0.25">
      <c r="A7" s="217" t="s">
        <v>200</v>
      </c>
      <c r="B7" s="131">
        <f>Table157[[#This Row],[December
Number]]</f>
        <v>3</v>
      </c>
      <c r="C7" s="131">
        <f>Table1[[#This Row],[Number
Number]]</f>
        <v>3</v>
      </c>
      <c r="D7" s="131">
        <f>Table15[[#This Row],[February
Number]]</f>
        <v>0</v>
      </c>
      <c r="E7" s="131">
        <f>Table125[[#This Row],[March
Number]]</f>
        <v>2</v>
      </c>
      <c r="F7" s="131">
        <f>Table123[[#This Row],[April
Number]]</f>
        <v>0</v>
      </c>
      <c r="G7" s="131">
        <f>Table1521[[#This Row],[May
Number]]</f>
        <v>0</v>
      </c>
      <c r="H7" s="131">
        <v>3</v>
      </c>
      <c r="I7" s="131">
        <v>0</v>
      </c>
      <c r="J7" s="131">
        <v>5</v>
      </c>
      <c r="K7" s="131">
        <v>3</v>
      </c>
      <c r="L7" s="169">
        <v>2</v>
      </c>
      <c r="M7" s="44">
        <v>1</v>
      </c>
      <c r="N7" s="134">
        <f>SUM(Table1527[[#This Row],[Dec.
2018]:[Nov.
2019]])</f>
        <v>22</v>
      </c>
      <c r="O7" s="134">
        <f>AVERAGE(Table1527[[#This Row],[Dec.
2018]:[Nov.
2019]])</f>
        <v>1.8333333333333333</v>
      </c>
      <c r="P7" s="103"/>
    </row>
    <row r="8" spans="1:16" ht="15.75" x14ac:dyDescent="0.25">
      <c r="A8" s="217" t="s">
        <v>6</v>
      </c>
      <c r="B8" s="131">
        <f>Table157[[#This Row],[December
Number]]</f>
        <v>3</v>
      </c>
      <c r="C8" s="131">
        <f>Table1[[#This Row],[Number
Number]]</f>
        <v>3</v>
      </c>
      <c r="D8" s="131">
        <f>Table15[[#This Row],[February
Number]]</f>
        <v>3</v>
      </c>
      <c r="E8" s="131">
        <f>Table125[[#This Row],[March
Number]]</f>
        <v>3</v>
      </c>
      <c r="F8" s="131">
        <f>Table123[[#This Row],[April
Number]]</f>
        <v>3</v>
      </c>
      <c r="G8" s="131">
        <f>Table1521[[#This Row],[May
Number]]</f>
        <v>3</v>
      </c>
      <c r="H8" s="131">
        <v>3</v>
      </c>
      <c r="I8" s="131">
        <v>3</v>
      </c>
      <c r="J8" s="131">
        <v>3</v>
      </c>
      <c r="K8" s="131">
        <v>3</v>
      </c>
      <c r="L8" s="169">
        <v>3</v>
      </c>
      <c r="M8" s="44">
        <v>3</v>
      </c>
      <c r="N8" s="134">
        <f>SUM(Table1527[[#This Row],[Dec.
2018]:[Nov.
2019]])</f>
        <v>36</v>
      </c>
      <c r="O8" s="134">
        <f>AVERAGE(Table1527[[#This Row],[Dec.
2018]:[Nov.
2019]])</f>
        <v>3</v>
      </c>
      <c r="P8" s="103"/>
    </row>
    <row r="9" spans="1:16" ht="15.75" x14ac:dyDescent="0.25">
      <c r="A9" s="217" t="s">
        <v>7</v>
      </c>
      <c r="B9" s="131">
        <f>Table157[[#This Row],[December
Number]]</f>
        <v>0</v>
      </c>
      <c r="C9" s="131">
        <f>Table1[[#This Row],[Number
Number]]</f>
        <v>1</v>
      </c>
      <c r="D9" s="131">
        <f>Table15[[#This Row],[February
Number]]</f>
        <v>0</v>
      </c>
      <c r="E9" s="131">
        <f>Table125[[#This Row],[March
Number]]</f>
        <v>0</v>
      </c>
      <c r="F9" s="131">
        <f>Table123[[#This Row],[April
Number]]</f>
        <v>0</v>
      </c>
      <c r="G9" s="131">
        <f>Table1521[[#This Row],[May
Number]]</f>
        <v>0</v>
      </c>
      <c r="H9" s="131">
        <v>1</v>
      </c>
      <c r="I9" s="131">
        <v>1</v>
      </c>
      <c r="J9" s="131">
        <v>1</v>
      </c>
      <c r="K9" s="131">
        <v>0</v>
      </c>
      <c r="L9" s="169">
        <v>1</v>
      </c>
      <c r="M9" s="44">
        <v>0</v>
      </c>
      <c r="N9" s="134">
        <f>SUM(Table1527[[#This Row],[Dec.
2018]:[Nov.
2019]])</f>
        <v>5</v>
      </c>
      <c r="O9" s="134">
        <f>AVERAGE(Table1527[[#This Row],[Dec.
2018]:[Nov.
2019]])</f>
        <v>0.41666666666666669</v>
      </c>
      <c r="P9" s="103"/>
    </row>
    <row r="10" spans="1:16" ht="15.75" x14ac:dyDescent="0.25">
      <c r="A10" s="217" t="s">
        <v>8</v>
      </c>
      <c r="B10" s="131">
        <f>Table157[[#This Row],[December
Number]]</f>
        <v>1</v>
      </c>
      <c r="C10" s="131">
        <f>Table1[[#This Row],[Number
Number]]</f>
        <v>1</v>
      </c>
      <c r="D10" s="131">
        <f>Table15[[#This Row],[February
Number]]</f>
        <v>2</v>
      </c>
      <c r="E10" s="131">
        <f>Table125[[#This Row],[March
Number]]</f>
        <v>0</v>
      </c>
      <c r="F10" s="131">
        <f>Table123[[#This Row],[April
Number]]</f>
        <v>0</v>
      </c>
      <c r="G10" s="131">
        <f>Table1521[[#This Row],[May
Number]]</f>
        <v>0</v>
      </c>
      <c r="H10" s="131">
        <v>1</v>
      </c>
      <c r="I10" s="131">
        <v>1</v>
      </c>
      <c r="J10" s="131">
        <v>0</v>
      </c>
      <c r="K10" s="131">
        <v>0</v>
      </c>
      <c r="L10" s="169">
        <v>1</v>
      </c>
      <c r="M10" s="44">
        <v>1</v>
      </c>
      <c r="N10" s="134">
        <f>SUM(Table1527[[#This Row],[Dec.
2018]:[Nov.
2019]])</f>
        <v>8</v>
      </c>
      <c r="O10" s="134">
        <f>AVERAGE(Table1527[[#This Row],[Dec.
2018]:[Nov.
2019]])</f>
        <v>0.66666666666666663</v>
      </c>
      <c r="P10" s="103"/>
    </row>
    <row r="11" spans="1:16" ht="15.75" x14ac:dyDescent="0.25">
      <c r="A11" s="217" t="s">
        <v>9</v>
      </c>
      <c r="B11" s="131">
        <f>Table157[[#This Row],[December
Number]]</f>
        <v>0</v>
      </c>
      <c r="C11" s="131">
        <f>Table1[[#This Row],[Number
Number]]</f>
        <v>0</v>
      </c>
      <c r="D11" s="131">
        <f>Table15[[#This Row],[February
Number]]</f>
        <v>1</v>
      </c>
      <c r="E11" s="131">
        <f>Table125[[#This Row],[March
Number]]</f>
        <v>0</v>
      </c>
      <c r="F11" s="131">
        <f>Table123[[#This Row],[April
Number]]</f>
        <v>0</v>
      </c>
      <c r="G11" s="131">
        <f>Table1521[[#This Row],[May
Number]]</f>
        <v>0</v>
      </c>
      <c r="H11" s="131">
        <v>0</v>
      </c>
      <c r="I11" s="131">
        <v>0</v>
      </c>
      <c r="J11" s="131">
        <v>0</v>
      </c>
      <c r="K11" s="131">
        <v>0</v>
      </c>
      <c r="L11" s="169">
        <v>0</v>
      </c>
      <c r="M11" s="44">
        <v>0</v>
      </c>
      <c r="N11" s="134">
        <f>SUM(Table1527[[#This Row],[Dec.
2018]:[Nov.
2019]])</f>
        <v>1</v>
      </c>
      <c r="O11" s="134">
        <f>AVERAGE(Table1527[[#This Row],[Dec.
2018]:[Nov.
2019]])</f>
        <v>8.3333333333333329E-2</v>
      </c>
      <c r="P11" s="103"/>
    </row>
    <row r="12" spans="1:16" ht="15.75" x14ac:dyDescent="0.25">
      <c r="A12" s="217" t="s">
        <v>10</v>
      </c>
      <c r="B12" s="131">
        <f>Table157[[#This Row],[December
Number]]</f>
        <v>0</v>
      </c>
      <c r="C12" s="131">
        <f>Table1[[#This Row],[Number
Number]]</f>
        <v>0</v>
      </c>
      <c r="D12" s="131">
        <f>Table15[[#This Row],[February
Number]]</f>
        <v>0</v>
      </c>
      <c r="E12" s="131">
        <f>Table125[[#This Row],[March
Number]]</f>
        <v>0</v>
      </c>
      <c r="F12" s="131">
        <f>Table123[[#This Row],[April
Number]]</f>
        <v>0</v>
      </c>
      <c r="G12" s="131">
        <f>Table1521[[#This Row],[May
Number]]</f>
        <v>0</v>
      </c>
      <c r="H12" s="131">
        <v>1</v>
      </c>
      <c r="I12" s="131">
        <v>0</v>
      </c>
      <c r="J12" s="131">
        <v>0</v>
      </c>
      <c r="K12" s="131">
        <v>0</v>
      </c>
      <c r="L12" s="169">
        <v>0</v>
      </c>
      <c r="M12" s="44">
        <v>0</v>
      </c>
      <c r="N12" s="134">
        <f>SUM(Table1527[[#This Row],[Dec.
2018]:[Nov.
2019]])</f>
        <v>1</v>
      </c>
      <c r="O12" s="134">
        <f>AVERAGE(Table1527[[#This Row],[Dec.
2018]:[Nov.
2019]])</f>
        <v>8.3333333333333329E-2</v>
      </c>
      <c r="P12" s="103"/>
    </row>
    <row r="13" spans="1:16" ht="15.75" x14ac:dyDescent="0.25">
      <c r="A13" s="217" t="s">
        <v>11</v>
      </c>
      <c r="B13" s="131">
        <f>Table157[[#This Row],[December
Number]]</f>
        <v>0</v>
      </c>
      <c r="C13" s="131">
        <f>Table1[[#This Row],[Number
Number]]</f>
        <v>1</v>
      </c>
      <c r="D13" s="131">
        <f>Table15[[#This Row],[February
Number]]</f>
        <v>0</v>
      </c>
      <c r="E13" s="131">
        <f>Table125[[#This Row],[March
Number]]</f>
        <v>0</v>
      </c>
      <c r="F13" s="131">
        <f>Table123[[#This Row],[April
Number]]</f>
        <v>0</v>
      </c>
      <c r="G13" s="131">
        <f>Table1521[[#This Row],[May
Number]]</f>
        <v>2</v>
      </c>
      <c r="H13" s="131">
        <v>0</v>
      </c>
      <c r="I13" s="131">
        <v>0</v>
      </c>
      <c r="J13" s="131">
        <v>5</v>
      </c>
      <c r="K13" s="131">
        <v>5</v>
      </c>
      <c r="L13" s="169">
        <v>0</v>
      </c>
      <c r="M13" s="44">
        <v>0</v>
      </c>
      <c r="N13" s="134">
        <f>SUM(Table1527[[#This Row],[Dec.
2018]:[Nov.
2019]])</f>
        <v>13</v>
      </c>
      <c r="O13" s="134">
        <f>AVERAGE(Table1527[[#This Row],[Dec.
2018]:[Nov.
2019]])</f>
        <v>1.0833333333333333</v>
      </c>
      <c r="P13" s="103"/>
    </row>
    <row r="14" spans="1:16" ht="15.75" x14ac:dyDescent="0.25">
      <c r="A14" s="217" t="s">
        <v>12</v>
      </c>
      <c r="B14" s="131">
        <f>Table157[[#This Row],[December
Number]]</f>
        <v>1</v>
      </c>
      <c r="C14" s="131">
        <f>Table1[[#This Row],[Number
Number]]</f>
        <v>2</v>
      </c>
      <c r="D14" s="131">
        <f>Table15[[#This Row],[February
Number]]</f>
        <v>3</v>
      </c>
      <c r="E14" s="131">
        <f>Table125[[#This Row],[March
Number]]</f>
        <v>8</v>
      </c>
      <c r="F14" s="131">
        <f>Table123[[#This Row],[April
Number]]</f>
        <v>0</v>
      </c>
      <c r="G14" s="131">
        <f>Table1521[[#This Row],[May
Number]]</f>
        <v>4</v>
      </c>
      <c r="H14" s="131">
        <v>3</v>
      </c>
      <c r="I14" s="131">
        <v>2</v>
      </c>
      <c r="J14" s="131">
        <v>1</v>
      </c>
      <c r="K14" s="131">
        <v>2</v>
      </c>
      <c r="L14" s="169">
        <v>0</v>
      </c>
      <c r="M14" s="44">
        <v>1</v>
      </c>
      <c r="N14" s="134">
        <f>SUM(Table1527[[#This Row],[Dec.
2018]:[Nov.
2019]])</f>
        <v>27</v>
      </c>
      <c r="O14" s="134">
        <f>AVERAGE(Table1527[[#This Row],[Dec.
2018]:[Nov.
2019]])</f>
        <v>2.25</v>
      </c>
      <c r="P14" s="103"/>
    </row>
    <row r="15" spans="1:16" ht="15.75" x14ac:dyDescent="0.25">
      <c r="A15" s="217" t="s">
        <v>13</v>
      </c>
      <c r="B15" s="131">
        <f>Table157[[#This Row],[December
Number]]</f>
        <v>0</v>
      </c>
      <c r="C15" s="131">
        <f>Table1[[#This Row],[Number
Number]]</f>
        <v>4</v>
      </c>
      <c r="D15" s="131">
        <f>Table15[[#This Row],[February
Number]]</f>
        <v>2</v>
      </c>
      <c r="E15" s="131">
        <f>Table125[[#This Row],[March
Number]]</f>
        <v>2</v>
      </c>
      <c r="F15" s="131">
        <f>Table123[[#This Row],[April
Number]]</f>
        <v>0</v>
      </c>
      <c r="G15" s="131">
        <f>Table1521[[#This Row],[May
Number]]</f>
        <v>0</v>
      </c>
      <c r="H15" s="131">
        <v>2</v>
      </c>
      <c r="I15" s="131">
        <v>4</v>
      </c>
      <c r="J15" s="131">
        <v>4</v>
      </c>
      <c r="K15" s="131">
        <v>2</v>
      </c>
      <c r="L15" s="169">
        <v>1</v>
      </c>
      <c r="M15" s="44">
        <v>2</v>
      </c>
      <c r="N15" s="134">
        <f>SUM(Table1527[[#This Row],[Dec.
2018]:[Nov.
2019]])</f>
        <v>23</v>
      </c>
      <c r="O15" s="134">
        <f>AVERAGE(Table1527[[#This Row],[Dec.
2018]:[Nov.
2019]])</f>
        <v>1.9166666666666667</v>
      </c>
      <c r="P15" s="103"/>
    </row>
    <row r="16" spans="1:16" ht="15.75" x14ac:dyDescent="0.25">
      <c r="A16" s="87"/>
      <c r="B16" s="83"/>
      <c r="C16" s="83"/>
      <c r="D16" s="83"/>
      <c r="E16" s="83"/>
      <c r="F16" s="83"/>
      <c r="G16" s="83"/>
      <c r="H16" s="83"/>
      <c r="I16" s="83"/>
      <c r="J16" s="83"/>
      <c r="K16" s="83"/>
      <c r="L16" s="83"/>
      <c r="M16" s="215"/>
      <c r="N16" s="14"/>
      <c r="O16" s="14"/>
    </row>
    <row r="17" spans="1:16" ht="54.75" customHeight="1" x14ac:dyDescent="0.25">
      <c r="A17" s="89" t="s">
        <v>18</v>
      </c>
      <c r="B17" s="137" t="s">
        <v>132</v>
      </c>
      <c r="C17" s="138" t="s">
        <v>133</v>
      </c>
      <c r="D17" s="138" t="s">
        <v>134</v>
      </c>
      <c r="E17" s="138" t="s">
        <v>135</v>
      </c>
      <c r="F17" s="139" t="s">
        <v>136</v>
      </c>
      <c r="G17" s="139" t="s">
        <v>131</v>
      </c>
      <c r="H17" s="139" t="s">
        <v>171</v>
      </c>
      <c r="I17" s="139" t="s">
        <v>212</v>
      </c>
      <c r="J17" s="139" t="s">
        <v>260</v>
      </c>
      <c r="K17" s="139" t="s">
        <v>269</v>
      </c>
      <c r="L17" s="139" t="s">
        <v>301</v>
      </c>
      <c r="M17" s="139" t="s">
        <v>322</v>
      </c>
      <c r="N17" s="167" t="s">
        <v>261</v>
      </c>
      <c r="O17" s="168" t="s">
        <v>213</v>
      </c>
    </row>
    <row r="18" spans="1:16" ht="17.25" customHeight="1" x14ac:dyDescent="0.25">
      <c r="A18" s="130" t="s">
        <v>35</v>
      </c>
      <c r="B18" s="131">
        <f>December!B22</f>
        <v>4</v>
      </c>
      <c r="C18" s="131">
        <f>January!B22</f>
        <v>5</v>
      </c>
      <c r="D18" s="131">
        <f>February!B22</f>
        <v>4</v>
      </c>
      <c r="E18" s="131">
        <f>March!B22</f>
        <v>1</v>
      </c>
      <c r="F18" s="131">
        <f>April!B22</f>
        <v>2</v>
      </c>
      <c r="G18" s="131">
        <f>May!B22</f>
        <v>2</v>
      </c>
      <c r="H18" s="131">
        <v>4</v>
      </c>
      <c r="I18" s="131">
        <v>0</v>
      </c>
      <c r="J18" s="131">
        <v>0</v>
      </c>
      <c r="K18" s="131">
        <v>1</v>
      </c>
      <c r="L18" s="169">
        <v>4</v>
      </c>
      <c r="M18" s="44">
        <v>3</v>
      </c>
      <c r="N18" s="134">
        <f>SUM(Table14628[[#This Row],[Dec.
2018]:[Nov.
2019]])</f>
        <v>30</v>
      </c>
      <c r="O18" s="170">
        <f>AVERAGE(Table14628[[#This Row],[Dec.
2018]:[Nov.
2019]])</f>
        <v>2.5</v>
      </c>
      <c r="P18" s="103"/>
    </row>
    <row r="19" spans="1:16" ht="15.75" x14ac:dyDescent="0.25">
      <c r="A19" s="130" t="s">
        <v>34</v>
      </c>
      <c r="B19" s="131">
        <f>December!B23</f>
        <v>0</v>
      </c>
      <c r="C19" s="131">
        <f>January!B23</f>
        <v>0</v>
      </c>
      <c r="D19" s="131">
        <f>February!B23</f>
        <v>0</v>
      </c>
      <c r="E19" s="131">
        <f>March!B23</f>
        <v>0</v>
      </c>
      <c r="F19" s="131">
        <f>April!B23</f>
        <v>0</v>
      </c>
      <c r="G19" s="131">
        <f>May!B23</f>
        <v>0</v>
      </c>
      <c r="H19" s="131">
        <v>0</v>
      </c>
      <c r="I19" s="131">
        <v>0</v>
      </c>
      <c r="J19" s="131">
        <v>0</v>
      </c>
      <c r="K19" s="131">
        <v>0</v>
      </c>
      <c r="L19" s="169">
        <v>0</v>
      </c>
      <c r="M19" s="44">
        <v>0</v>
      </c>
      <c r="N19" s="134">
        <f>SUM(Table14628[[#This Row],[Dec.
2018]:[Nov.
2019]])</f>
        <v>0</v>
      </c>
      <c r="O19" s="170">
        <f>AVERAGE(Table14628[[#This Row],[Dec.
2018]:[Nov.
2019]])</f>
        <v>0</v>
      </c>
      <c r="P19" s="103"/>
    </row>
    <row r="20" spans="1:16" ht="15.75" x14ac:dyDescent="0.25">
      <c r="A20" s="133" t="s">
        <v>2</v>
      </c>
      <c r="B20" s="131">
        <f>December!B24</f>
        <v>2</v>
      </c>
      <c r="C20" s="131">
        <f>January!B24</f>
        <v>6</v>
      </c>
      <c r="D20" s="131">
        <f>February!B24</f>
        <v>2</v>
      </c>
      <c r="E20" s="131">
        <f>March!B24</f>
        <v>5</v>
      </c>
      <c r="F20" s="131">
        <f>April!B24</f>
        <v>0</v>
      </c>
      <c r="G20" s="131">
        <f>May!B24</f>
        <v>2</v>
      </c>
      <c r="H20" s="131">
        <v>0</v>
      </c>
      <c r="I20" s="131">
        <v>5</v>
      </c>
      <c r="J20" s="131">
        <v>0</v>
      </c>
      <c r="K20" s="131">
        <v>0</v>
      </c>
      <c r="L20" s="169">
        <v>0</v>
      </c>
      <c r="M20" s="44">
        <v>3</v>
      </c>
      <c r="N20" s="134">
        <f>SUM(Table14628[[#This Row],[Dec.
2018]:[Nov.
2019]])</f>
        <v>25</v>
      </c>
      <c r="O20" s="170">
        <f>AVERAGE(Table14628[[#This Row],[Dec.
2018]:[Nov.
2019]])</f>
        <v>2.0833333333333335</v>
      </c>
      <c r="P20" s="103"/>
    </row>
    <row r="21" spans="1:16" ht="15.75" x14ac:dyDescent="0.25">
      <c r="A21" s="133" t="s">
        <v>3</v>
      </c>
      <c r="B21" s="131">
        <f>December!B25</f>
        <v>4</v>
      </c>
      <c r="C21" s="131">
        <f>January!B25</f>
        <v>4</v>
      </c>
      <c r="D21" s="131">
        <f>February!B25</f>
        <v>4</v>
      </c>
      <c r="E21" s="131">
        <f>March!B25</f>
        <v>1</v>
      </c>
      <c r="F21" s="131">
        <f>April!B25</f>
        <v>2</v>
      </c>
      <c r="G21" s="131">
        <f>May!B25</f>
        <v>1</v>
      </c>
      <c r="H21" s="131">
        <v>2</v>
      </c>
      <c r="I21" s="131">
        <v>0</v>
      </c>
      <c r="J21" s="131">
        <v>1</v>
      </c>
      <c r="K21" s="131">
        <v>1</v>
      </c>
      <c r="L21" s="169">
        <v>4</v>
      </c>
      <c r="M21" s="44">
        <v>2</v>
      </c>
      <c r="N21" s="134">
        <f>SUM(Table14628[[#This Row],[Dec.
2018]:[Nov.
2019]])</f>
        <v>26</v>
      </c>
      <c r="O21" s="170">
        <f>AVERAGE(Table14628[[#This Row],[Dec.
2018]:[Nov.
2019]])</f>
        <v>2.1666666666666665</v>
      </c>
      <c r="P21" s="103"/>
    </row>
    <row r="22" spans="1:16" ht="15.75" x14ac:dyDescent="0.25">
      <c r="A22" s="133" t="s">
        <v>199</v>
      </c>
      <c r="B22" s="131">
        <f>December!B26</f>
        <v>0</v>
      </c>
      <c r="C22" s="131">
        <f>January!B26</f>
        <v>0</v>
      </c>
      <c r="D22" s="131">
        <f>February!B26</f>
        <v>0</v>
      </c>
      <c r="E22" s="131">
        <f>March!B26</f>
        <v>0</v>
      </c>
      <c r="F22" s="131">
        <f>April!B26</f>
        <v>0</v>
      </c>
      <c r="G22" s="131">
        <f>May!B26</f>
        <v>0</v>
      </c>
      <c r="H22" s="131">
        <v>0</v>
      </c>
      <c r="I22" s="131">
        <v>0</v>
      </c>
      <c r="J22" s="131">
        <v>0</v>
      </c>
      <c r="K22" s="131">
        <v>0</v>
      </c>
      <c r="L22" s="169">
        <v>0</v>
      </c>
      <c r="M22" s="44">
        <v>0</v>
      </c>
      <c r="N22" s="134">
        <f>SUM(Table14628[[#This Row],[Dec.
2018]:[Nov.
2019]])</f>
        <v>0</v>
      </c>
      <c r="O22" s="170">
        <f>AVERAGE(Table14628[[#This Row],[Dec.
2018]:[Nov.
2019]])</f>
        <v>0</v>
      </c>
      <c r="P22" s="103"/>
    </row>
    <row r="23" spans="1:16" ht="15.75" x14ac:dyDescent="0.25">
      <c r="A23" s="133" t="s">
        <v>200</v>
      </c>
      <c r="B23" s="131">
        <f>December!B27</f>
        <v>1</v>
      </c>
      <c r="C23" s="131">
        <f>January!B27</f>
        <v>1</v>
      </c>
      <c r="D23" s="131">
        <f>February!B27</f>
        <v>0</v>
      </c>
      <c r="E23" s="131">
        <f>March!B27</f>
        <v>0</v>
      </c>
      <c r="F23" s="131">
        <f>April!B27</f>
        <v>1</v>
      </c>
      <c r="G23" s="131">
        <f>May!B27</f>
        <v>1</v>
      </c>
      <c r="H23" s="131">
        <v>1</v>
      </c>
      <c r="I23" s="131">
        <v>1</v>
      </c>
      <c r="J23" s="131">
        <v>2</v>
      </c>
      <c r="K23" s="131">
        <v>0</v>
      </c>
      <c r="L23" s="169">
        <v>0</v>
      </c>
      <c r="M23" s="44">
        <v>0</v>
      </c>
      <c r="N23" s="134">
        <f>SUM(Table14628[[#This Row],[Dec.
2018]:[Nov.
2019]])</f>
        <v>8</v>
      </c>
      <c r="O23" s="170">
        <f>AVERAGE(Table14628[[#This Row],[Dec.
2018]:[Nov.
2019]])</f>
        <v>0.66666666666666663</v>
      </c>
      <c r="P23" s="103"/>
    </row>
    <row r="24" spans="1:16" ht="15.75" x14ac:dyDescent="0.25">
      <c r="A24" s="133" t="s">
        <v>6</v>
      </c>
      <c r="B24" s="131">
        <f>December!B28</f>
        <v>3</v>
      </c>
      <c r="C24" s="131">
        <f>January!B28</f>
        <v>5</v>
      </c>
      <c r="D24" s="131">
        <f>February!B28</f>
        <v>3</v>
      </c>
      <c r="E24" s="131">
        <f>March!B28</f>
        <v>3</v>
      </c>
      <c r="F24" s="131">
        <f>April!B28</f>
        <v>3</v>
      </c>
      <c r="G24" s="131">
        <f>May!B28</f>
        <v>3</v>
      </c>
      <c r="H24" s="131">
        <v>3</v>
      </c>
      <c r="I24" s="131">
        <v>3</v>
      </c>
      <c r="J24" s="131">
        <v>3</v>
      </c>
      <c r="K24" s="131">
        <v>3</v>
      </c>
      <c r="L24" s="169">
        <v>3</v>
      </c>
      <c r="M24" s="44">
        <v>3</v>
      </c>
      <c r="N24" s="134">
        <f>SUM(Table14628[[#This Row],[Dec.
2018]:[Nov.
2019]])</f>
        <v>38</v>
      </c>
      <c r="O24" s="170">
        <f>AVERAGE(Table14628[[#This Row],[Dec.
2018]:[Nov.
2019]])</f>
        <v>3.1666666666666665</v>
      </c>
      <c r="P24" s="103"/>
    </row>
    <row r="25" spans="1:16" ht="15.75" x14ac:dyDescent="0.25">
      <c r="A25" s="133" t="s">
        <v>7</v>
      </c>
      <c r="B25" s="131">
        <f>December!B29</f>
        <v>1</v>
      </c>
      <c r="C25" s="131">
        <f>January!B29</f>
        <v>0</v>
      </c>
      <c r="D25" s="131">
        <f>February!B29</f>
        <v>1</v>
      </c>
      <c r="E25" s="131">
        <f>March!B29</f>
        <v>0</v>
      </c>
      <c r="F25" s="131">
        <f>April!B29</f>
        <v>0</v>
      </c>
      <c r="G25" s="131">
        <f>May!B29</f>
        <v>0</v>
      </c>
      <c r="H25" s="131">
        <v>0</v>
      </c>
      <c r="I25" s="131">
        <v>1</v>
      </c>
      <c r="J25" s="131">
        <v>0</v>
      </c>
      <c r="K25" s="131">
        <v>0</v>
      </c>
      <c r="L25" s="169">
        <v>0</v>
      </c>
      <c r="M25" s="44">
        <v>0</v>
      </c>
      <c r="N25" s="134">
        <f>SUM(Table14628[[#This Row],[Dec.
2018]:[Nov.
2019]])</f>
        <v>3</v>
      </c>
      <c r="O25" s="170">
        <f>AVERAGE(Table14628[[#This Row],[Dec.
2018]:[Nov.
2019]])</f>
        <v>0.25</v>
      </c>
      <c r="P25" s="103"/>
    </row>
    <row r="26" spans="1:16" ht="15.75" x14ac:dyDescent="0.25">
      <c r="A26" s="133" t="s">
        <v>8</v>
      </c>
      <c r="B26" s="131">
        <f>December!B30</f>
        <v>0</v>
      </c>
      <c r="C26" s="131">
        <f>January!B30</f>
        <v>0</v>
      </c>
      <c r="D26" s="131">
        <f>February!B30</f>
        <v>0</v>
      </c>
      <c r="E26" s="131">
        <f>March!B30</f>
        <v>0</v>
      </c>
      <c r="F26" s="131">
        <f>April!B30</f>
        <v>0</v>
      </c>
      <c r="G26" s="131">
        <f>May!B30</f>
        <v>0</v>
      </c>
      <c r="H26" s="131">
        <v>1</v>
      </c>
      <c r="I26" s="131">
        <v>0</v>
      </c>
      <c r="J26" s="131">
        <v>2</v>
      </c>
      <c r="K26" s="131">
        <v>0</v>
      </c>
      <c r="L26" s="169">
        <v>0</v>
      </c>
      <c r="M26" s="44">
        <v>0</v>
      </c>
      <c r="N26" s="134">
        <f>SUM(Table14628[[#This Row],[Dec.
2018]:[Nov.
2019]])</f>
        <v>3</v>
      </c>
      <c r="O26" s="170">
        <f>AVERAGE(Table14628[[#This Row],[Dec.
2018]:[Nov.
2019]])</f>
        <v>0.25</v>
      </c>
      <c r="P26" s="103"/>
    </row>
    <row r="27" spans="1:16" ht="15.75" x14ac:dyDescent="0.25">
      <c r="A27" s="133" t="s">
        <v>9</v>
      </c>
      <c r="B27" s="131">
        <f>December!B31</f>
        <v>0</v>
      </c>
      <c r="C27" s="131">
        <f>January!B31</f>
        <v>0</v>
      </c>
      <c r="D27" s="131">
        <f>February!B31</f>
        <v>0</v>
      </c>
      <c r="E27" s="131">
        <f>March!B31</f>
        <v>0</v>
      </c>
      <c r="F27" s="131">
        <f>April!B31</f>
        <v>0</v>
      </c>
      <c r="G27" s="131">
        <f>May!B31</f>
        <v>0</v>
      </c>
      <c r="H27" s="131">
        <v>0</v>
      </c>
      <c r="I27" s="131">
        <v>0</v>
      </c>
      <c r="J27" s="131">
        <v>0</v>
      </c>
      <c r="K27" s="131">
        <v>0</v>
      </c>
      <c r="L27" s="169">
        <v>0</v>
      </c>
      <c r="M27" s="44">
        <v>0</v>
      </c>
      <c r="N27" s="134">
        <f>SUM(Table14628[[#This Row],[Dec.
2018]:[Nov.
2019]])</f>
        <v>0</v>
      </c>
      <c r="O27" s="170">
        <f>AVERAGE(Table14628[[#This Row],[Dec.
2018]:[Nov.
2019]])</f>
        <v>0</v>
      </c>
      <c r="P27" s="103"/>
    </row>
    <row r="28" spans="1:16" ht="15.75" x14ac:dyDescent="0.25">
      <c r="A28" s="133" t="s">
        <v>10</v>
      </c>
      <c r="B28" s="131">
        <f>December!B32</f>
        <v>0</v>
      </c>
      <c r="C28" s="131">
        <f>January!B32</f>
        <v>0</v>
      </c>
      <c r="D28" s="131">
        <f>February!B32</f>
        <v>0</v>
      </c>
      <c r="E28" s="131">
        <f>March!B32</f>
        <v>0</v>
      </c>
      <c r="F28" s="131">
        <f>April!B32</f>
        <v>0</v>
      </c>
      <c r="G28" s="131">
        <f>May!B32</f>
        <v>0</v>
      </c>
      <c r="H28" s="131">
        <v>0</v>
      </c>
      <c r="I28" s="131">
        <v>0</v>
      </c>
      <c r="J28" s="131">
        <v>0</v>
      </c>
      <c r="K28" s="131">
        <v>0</v>
      </c>
      <c r="L28" s="169">
        <v>0</v>
      </c>
      <c r="M28" s="44">
        <v>0</v>
      </c>
      <c r="N28" s="134">
        <f>SUM(Table14628[[#This Row],[Dec.
2018]:[Nov.
2019]])</f>
        <v>0</v>
      </c>
      <c r="O28" s="170">
        <f>AVERAGE(Table14628[[#This Row],[Dec.
2018]:[Nov.
2019]])</f>
        <v>0</v>
      </c>
      <c r="P28" s="103"/>
    </row>
    <row r="29" spans="1:16" ht="15.75" x14ac:dyDescent="0.25">
      <c r="A29" s="133" t="s">
        <v>11</v>
      </c>
      <c r="B29" s="131">
        <f>December!B33</f>
        <v>0</v>
      </c>
      <c r="C29" s="131">
        <f>January!B33</f>
        <v>0</v>
      </c>
      <c r="D29" s="131">
        <f>February!B33</f>
        <v>0</v>
      </c>
      <c r="E29" s="131">
        <f>March!B33</f>
        <v>0</v>
      </c>
      <c r="F29" s="131">
        <f>April!B33</f>
        <v>0</v>
      </c>
      <c r="G29" s="131">
        <f>May!B33</f>
        <v>0</v>
      </c>
      <c r="H29" s="131">
        <v>0</v>
      </c>
      <c r="I29" s="131">
        <v>0</v>
      </c>
      <c r="J29" s="131">
        <v>0</v>
      </c>
      <c r="K29" s="131">
        <v>0</v>
      </c>
      <c r="L29" s="169">
        <v>1</v>
      </c>
      <c r="M29" s="44">
        <v>0</v>
      </c>
      <c r="N29" s="134">
        <f>SUM(Table14628[[#This Row],[Dec.
2018]:[Nov.
2019]])</f>
        <v>1</v>
      </c>
      <c r="O29" s="170">
        <f>AVERAGE(Table14628[[#This Row],[Dec.
2018]:[Nov.
2019]])</f>
        <v>8.3333333333333329E-2</v>
      </c>
      <c r="P29" s="103"/>
    </row>
    <row r="30" spans="1:16" ht="15.75" x14ac:dyDescent="0.25">
      <c r="A30" s="133" t="s">
        <v>12</v>
      </c>
      <c r="B30" s="131">
        <f>December!B34</f>
        <v>1</v>
      </c>
      <c r="C30" s="131">
        <f>January!B34</f>
        <v>1</v>
      </c>
      <c r="D30" s="131">
        <f>February!B34</f>
        <v>0</v>
      </c>
      <c r="E30" s="131">
        <f>March!B34</f>
        <v>1</v>
      </c>
      <c r="F30" s="131">
        <f>April!B34</f>
        <v>3</v>
      </c>
      <c r="G30" s="131">
        <f>May!B34</f>
        <v>0</v>
      </c>
      <c r="H30" s="131">
        <v>0</v>
      </c>
      <c r="I30" s="131">
        <v>0</v>
      </c>
      <c r="J30" s="131">
        <v>2</v>
      </c>
      <c r="K30" s="131">
        <v>1</v>
      </c>
      <c r="L30" s="169">
        <v>0</v>
      </c>
      <c r="M30" s="44">
        <v>0</v>
      </c>
      <c r="N30" s="134">
        <f>SUM(Table14628[[#This Row],[Dec.
2018]:[Nov.
2019]])</f>
        <v>9</v>
      </c>
      <c r="O30" s="170">
        <f>AVERAGE(Table14628[[#This Row],[Dec.
2018]:[Nov.
2019]])</f>
        <v>0.75</v>
      </c>
      <c r="P30" s="103"/>
    </row>
    <row r="31" spans="1:16" ht="15.75" x14ac:dyDescent="0.25">
      <c r="A31" s="135" t="s">
        <v>13</v>
      </c>
      <c r="B31" s="136">
        <f>December!B35</f>
        <v>0</v>
      </c>
      <c r="C31" s="136">
        <f>January!B35</f>
        <v>1</v>
      </c>
      <c r="D31" s="136">
        <f>February!B35</f>
        <v>0</v>
      </c>
      <c r="E31" s="136">
        <f>March!B35</f>
        <v>0</v>
      </c>
      <c r="F31" s="136">
        <f>April!B35</f>
        <v>1</v>
      </c>
      <c r="G31" s="136">
        <f>May!B35</f>
        <v>0</v>
      </c>
      <c r="H31" s="136">
        <v>1</v>
      </c>
      <c r="I31" s="136">
        <v>0</v>
      </c>
      <c r="J31" s="136">
        <v>5</v>
      </c>
      <c r="K31" s="136">
        <v>0</v>
      </c>
      <c r="L31" s="171">
        <v>0</v>
      </c>
      <c r="M31" s="47">
        <v>0</v>
      </c>
      <c r="N31" s="287">
        <f>SUM(Table14628[[#This Row],[Dec.
2018]:[Nov.
2019]])</f>
        <v>8</v>
      </c>
      <c r="O31" s="172">
        <f>AVERAGE(Table14628[[#This Row],[Dec.
2018]:[Nov.
2019]])</f>
        <v>0.66666666666666663</v>
      </c>
      <c r="P31" s="103"/>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39"/>
  <sheetViews>
    <sheetView topLeftCell="A7" workbookViewId="0">
      <selection activeCell="C30" sqref="C30"/>
    </sheetView>
  </sheetViews>
  <sheetFormatPr defaultRowHeight="15" x14ac:dyDescent="0.25"/>
  <cols>
    <col min="1" max="1" width="32.42578125" customWidth="1"/>
    <col min="2" max="2" width="13" style="4" bestFit="1" customWidth="1"/>
    <col min="3" max="3" width="120.7109375" customWidth="1"/>
  </cols>
  <sheetData>
    <row r="1" spans="1:3" s="152" customFormat="1" ht="18.75" x14ac:dyDescent="0.3">
      <c r="A1" s="157" t="s">
        <v>33</v>
      </c>
      <c r="B1" s="158" t="s">
        <v>208</v>
      </c>
      <c r="C1" s="159">
        <v>2018</v>
      </c>
    </row>
    <row r="2" spans="1:3" ht="27.75" customHeight="1" x14ac:dyDescent="0.25">
      <c r="A2" s="89" t="s">
        <v>1</v>
      </c>
      <c r="B2" s="84" t="s">
        <v>290</v>
      </c>
      <c r="C2" s="153" t="s">
        <v>291</v>
      </c>
    </row>
    <row r="3" spans="1:3" x14ac:dyDescent="0.25">
      <c r="A3" s="125" t="s">
        <v>0</v>
      </c>
      <c r="B3" s="85">
        <v>98</v>
      </c>
      <c r="C3" s="154"/>
    </row>
    <row r="4" spans="1:3" x14ac:dyDescent="0.25">
      <c r="A4" s="119" t="s">
        <v>2</v>
      </c>
      <c r="B4" s="85">
        <v>2</v>
      </c>
      <c r="C4" s="154"/>
    </row>
    <row r="5" spans="1:3" x14ac:dyDescent="0.25">
      <c r="A5" s="119" t="s">
        <v>3</v>
      </c>
      <c r="B5" s="85">
        <v>4</v>
      </c>
      <c r="C5" s="154"/>
    </row>
    <row r="6" spans="1:3" x14ac:dyDescent="0.25">
      <c r="A6" s="119" t="s">
        <v>4</v>
      </c>
      <c r="B6" s="85">
        <v>1</v>
      </c>
      <c r="C6" s="154"/>
    </row>
    <row r="7" spans="1:3" x14ac:dyDescent="0.25">
      <c r="A7" s="119" t="s">
        <v>5</v>
      </c>
      <c r="B7" s="85">
        <v>3</v>
      </c>
      <c r="C7" s="154"/>
    </row>
    <row r="8" spans="1:3" x14ac:dyDescent="0.25">
      <c r="A8" s="119" t="s">
        <v>6</v>
      </c>
      <c r="B8" s="85">
        <v>3</v>
      </c>
      <c r="C8" s="154"/>
    </row>
    <row r="9" spans="1:3" x14ac:dyDescent="0.25">
      <c r="A9" s="119" t="s">
        <v>7</v>
      </c>
      <c r="B9" s="85">
        <v>0</v>
      </c>
      <c r="C9" s="154"/>
    </row>
    <row r="10" spans="1:3" x14ac:dyDescent="0.25">
      <c r="A10" s="119" t="s">
        <v>8</v>
      </c>
      <c r="B10" s="85">
        <v>1</v>
      </c>
      <c r="C10" s="154"/>
    </row>
    <row r="11" spans="1:3" x14ac:dyDescent="0.25">
      <c r="A11" s="119" t="s">
        <v>9</v>
      </c>
      <c r="B11" s="85">
        <v>0</v>
      </c>
      <c r="C11" s="154"/>
    </row>
    <row r="12" spans="1:3" x14ac:dyDescent="0.25">
      <c r="A12" s="119" t="s">
        <v>10</v>
      </c>
      <c r="B12" s="85">
        <v>0</v>
      </c>
      <c r="C12" s="154"/>
    </row>
    <row r="13" spans="1:3" x14ac:dyDescent="0.25">
      <c r="A13" s="119" t="s">
        <v>11</v>
      </c>
      <c r="B13" s="85">
        <v>0</v>
      </c>
      <c r="C13" s="154"/>
    </row>
    <row r="14" spans="1:3" x14ac:dyDescent="0.25">
      <c r="A14" s="119" t="s">
        <v>12</v>
      </c>
      <c r="B14" s="85">
        <v>1</v>
      </c>
      <c r="C14" s="154"/>
    </row>
    <row r="15" spans="1:3" x14ac:dyDescent="0.25">
      <c r="A15" s="119" t="s">
        <v>13</v>
      </c>
      <c r="B15" s="85">
        <v>0</v>
      </c>
      <c r="C15" s="154"/>
    </row>
    <row r="16" spans="1:3" x14ac:dyDescent="0.25">
      <c r="A16" s="148" t="s">
        <v>14</v>
      </c>
      <c r="B16" s="85"/>
      <c r="C16" s="154"/>
    </row>
    <row r="17" spans="1:3" x14ac:dyDescent="0.25">
      <c r="A17" s="127" t="s">
        <v>15</v>
      </c>
      <c r="B17" s="85"/>
      <c r="C17" s="154"/>
    </row>
    <row r="18" spans="1:3" x14ac:dyDescent="0.25">
      <c r="A18" s="127" t="s">
        <v>16</v>
      </c>
      <c r="B18" s="85"/>
      <c r="C18" s="154"/>
    </row>
    <row r="19" spans="1:3" x14ac:dyDescent="0.25">
      <c r="A19" s="128" t="s">
        <v>17</v>
      </c>
      <c r="B19" s="155"/>
      <c r="C19" s="156"/>
    </row>
    <row r="20" spans="1:3" x14ac:dyDescent="0.25">
      <c r="A20" s="14"/>
      <c r="B20" s="15"/>
      <c r="C20" s="14"/>
    </row>
    <row r="21" spans="1:3" ht="30" x14ac:dyDescent="0.25">
      <c r="A21" s="89" t="s">
        <v>18</v>
      </c>
      <c r="B21" s="84" t="s">
        <v>290</v>
      </c>
      <c r="C21" s="153" t="s">
        <v>291</v>
      </c>
    </row>
    <row r="22" spans="1:3" x14ac:dyDescent="0.25">
      <c r="A22" s="125" t="s">
        <v>35</v>
      </c>
      <c r="B22" s="85">
        <v>4</v>
      </c>
      <c r="C22" s="154"/>
    </row>
    <row r="23" spans="1:3" x14ac:dyDescent="0.25">
      <c r="A23" s="125" t="s">
        <v>34</v>
      </c>
      <c r="B23" s="85">
        <v>0</v>
      </c>
      <c r="C23" s="154"/>
    </row>
    <row r="24" spans="1:3" x14ac:dyDescent="0.25">
      <c r="A24" s="119" t="s">
        <v>2</v>
      </c>
      <c r="B24" s="85">
        <v>2</v>
      </c>
      <c r="C24" s="154"/>
    </row>
    <row r="25" spans="1:3" x14ac:dyDescent="0.25">
      <c r="A25" s="119" t="s">
        <v>3</v>
      </c>
      <c r="B25" s="85">
        <v>4</v>
      </c>
      <c r="C25" s="154"/>
    </row>
    <row r="26" spans="1:3" x14ac:dyDescent="0.25">
      <c r="A26" s="119" t="s">
        <v>4</v>
      </c>
      <c r="B26" s="85">
        <v>0</v>
      </c>
      <c r="C26" s="154"/>
    </row>
    <row r="27" spans="1:3" x14ac:dyDescent="0.25">
      <c r="A27" s="119" t="s">
        <v>5</v>
      </c>
      <c r="B27" s="85">
        <v>1</v>
      </c>
      <c r="C27" s="154"/>
    </row>
    <row r="28" spans="1:3" x14ac:dyDescent="0.25">
      <c r="A28" s="119" t="s">
        <v>6</v>
      </c>
      <c r="B28" s="85">
        <v>3</v>
      </c>
      <c r="C28" s="154"/>
    </row>
    <row r="29" spans="1:3" x14ac:dyDescent="0.25">
      <c r="A29" s="119" t="s">
        <v>7</v>
      </c>
      <c r="B29" s="85">
        <v>1</v>
      </c>
      <c r="C29" s="154"/>
    </row>
    <row r="30" spans="1:3" x14ac:dyDescent="0.25">
      <c r="A30" s="119" t="s">
        <v>8</v>
      </c>
      <c r="B30" s="85">
        <v>0</v>
      </c>
      <c r="C30" s="154"/>
    </row>
    <row r="31" spans="1:3" x14ac:dyDescent="0.25">
      <c r="A31" s="119" t="s">
        <v>9</v>
      </c>
      <c r="B31" s="85">
        <v>0</v>
      </c>
      <c r="C31" s="154"/>
    </row>
    <row r="32" spans="1:3" x14ac:dyDescent="0.25">
      <c r="A32" s="119" t="s">
        <v>10</v>
      </c>
      <c r="B32" s="85">
        <v>0</v>
      </c>
      <c r="C32" s="154"/>
    </row>
    <row r="33" spans="1:3" x14ac:dyDescent="0.25">
      <c r="A33" s="119" t="s">
        <v>11</v>
      </c>
      <c r="B33" s="85">
        <v>0</v>
      </c>
      <c r="C33" s="154"/>
    </row>
    <row r="34" spans="1:3" x14ac:dyDescent="0.25">
      <c r="A34" s="119" t="s">
        <v>12</v>
      </c>
      <c r="B34" s="85">
        <v>1</v>
      </c>
      <c r="C34" s="154"/>
    </row>
    <row r="35" spans="1:3" x14ac:dyDescent="0.25">
      <c r="A35" s="119" t="s">
        <v>13</v>
      </c>
      <c r="B35" s="85">
        <v>0</v>
      </c>
      <c r="C35" s="154"/>
    </row>
    <row r="36" spans="1:3" x14ac:dyDescent="0.25">
      <c r="A36" s="148" t="s">
        <v>14</v>
      </c>
      <c r="B36" s="85"/>
      <c r="C36" s="154"/>
    </row>
    <row r="37" spans="1:3" x14ac:dyDescent="0.25">
      <c r="A37" s="127" t="s">
        <v>15</v>
      </c>
      <c r="B37" s="85"/>
      <c r="C37" s="154"/>
    </row>
    <row r="38" spans="1:3" x14ac:dyDescent="0.25">
      <c r="A38" s="127" t="s">
        <v>16</v>
      </c>
      <c r="B38" s="85"/>
      <c r="C38" s="154"/>
    </row>
    <row r="39" spans="1:3" x14ac:dyDescent="0.25">
      <c r="A39" s="128" t="s">
        <v>17</v>
      </c>
      <c r="B39" s="155"/>
      <c r="C39" s="156"/>
    </row>
  </sheetData>
  <pageMargins left="0.7" right="0.7" top="0.75" bottom="0.75" header="0.3" footer="0.3"/>
  <pageSetup paperSize="9" scale="80"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B3" sqref="B3"/>
    </sheetView>
  </sheetViews>
  <sheetFormatPr defaultRowHeight="15" x14ac:dyDescent="0.25"/>
  <cols>
    <col min="1" max="1" width="32.42578125" customWidth="1"/>
    <col min="2" max="2" width="10.42578125" style="4" customWidth="1"/>
    <col min="3" max="3" width="120.7109375" customWidth="1"/>
  </cols>
  <sheetData>
    <row r="1" spans="1:3" ht="15.75" x14ac:dyDescent="0.25">
      <c r="A1" s="20" t="s">
        <v>33</v>
      </c>
      <c r="B1" s="19" t="s">
        <v>209</v>
      </c>
      <c r="C1" s="21">
        <v>2019</v>
      </c>
    </row>
    <row r="2" spans="1:3" ht="30.75" x14ac:dyDescent="0.3">
      <c r="A2" s="49" t="s">
        <v>1</v>
      </c>
      <c r="B2" s="162" t="s">
        <v>303</v>
      </c>
      <c r="C2" s="48" t="s">
        <v>201</v>
      </c>
    </row>
    <row r="3" spans="1:3" x14ac:dyDescent="0.25">
      <c r="A3" s="50" t="s">
        <v>0</v>
      </c>
      <c r="B3" s="3">
        <v>97</v>
      </c>
      <c r="C3" s="48"/>
    </row>
    <row r="4" spans="1:3" x14ac:dyDescent="0.25">
      <c r="A4" s="51" t="s">
        <v>2</v>
      </c>
      <c r="B4" s="3">
        <v>4</v>
      </c>
      <c r="C4" s="48"/>
    </row>
    <row r="5" spans="1:3" x14ac:dyDescent="0.25">
      <c r="A5" s="51" t="s">
        <v>3</v>
      </c>
      <c r="B5" s="3">
        <v>6</v>
      </c>
      <c r="C5" s="48"/>
    </row>
    <row r="6" spans="1:3" x14ac:dyDescent="0.25">
      <c r="A6" s="51" t="s">
        <v>4</v>
      </c>
      <c r="B6" s="3">
        <v>0</v>
      </c>
      <c r="C6" s="48"/>
    </row>
    <row r="7" spans="1:3" x14ac:dyDescent="0.25">
      <c r="A7" s="51" t="s">
        <v>5</v>
      </c>
      <c r="B7" s="3">
        <v>3</v>
      </c>
      <c r="C7" s="48"/>
    </row>
    <row r="8" spans="1:3" x14ac:dyDescent="0.25">
      <c r="A8" s="51" t="s">
        <v>6</v>
      </c>
      <c r="B8" s="3">
        <v>3</v>
      </c>
      <c r="C8" s="48"/>
    </row>
    <row r="9" spans="1:3" x14ac:dyDescent="0.25">
      <c r="A9" s="51" t="s">
        <v>7</v>
      </c>
      <c r="B9" s="3">
        <v>1</v>
      </c>
      <c r="C9" s="48"/>
    </row>
    <row r="10" spans="1:3" x14ac:dyDescent="0.25">
      <c r="A10" s="51" t="s">
        <v>8</v>
      </c>
      <c r="B10" s="3">
        <v>1</v>
      </c>
      <c r="C10" s="48"/>
    </row>
    <row r="11" spans="1:3" x14ac:dyDescent="0.25">
      <c r="A11" s="51" t="s">
        <v>9</v>
      </c>
      <c r="B11" s="3">
        <v>0</v>
      </c>
      <c r="C11" s="48"/>
    </row>
    <row r="12" spans="1:3" x14ac:dyDescent="0.25">
      <c r="A12" s="51" t="s">
        <v>10</v>
      </c>
      <c r="B12" s="3">
        <v>0</v>
      </c>
      <c r="C12" s="48"/>
    </row>
    <row r="13" spans="1:3" x14ac:dyDescent="0.25">
      <c r="A13" s="51" t="s">
        <v>11</v>
      </c>
      <c r="B13" s="3">
        <v>1</v>
      </c>
      <c r="C13" s="48"/>
    </row>
    <row r="14" spans="1:3" x14ac:dyDescent="0.25">
      <c r="A14" s="51" t="s">
        <v>12</v>
      </c>
      <c r="B14" s="3">
        <v>2</v>
      </c>
      <c r="C14" s="48"/>
    </row>
    <row r="15" spans="1:3" x14ac:dyDescent="0.25">
      <c r="A15" s="51" t="s">
        <v>13</v>
      </c>
      <c r="B15" s="3">
        <v>4</v>
      </c>
      <c r="C15" s="48"/>
    </row>
    <row r="16" spans="1:3" x14ac:dyDescent="0.25">
      <c r="A16" s="178" t="s">
        <v>14</v>
      </c>
      <c r="B16" s="3"/>
      <c r="C16" s="48"/>
    </row>
    <row r="17" spans="1:3" x14ac:dyDescent="0.25">
      <c r="A17" s="52" t="s">
        <v>15</v>
      </c>
      <c r="B17" s="3"/>
      <c r="C17" s="48"/>
    </row>
    <row r="18" spans="1:3" x14ac:dyDescent="0.25">
      <c r="A18" s="52" t="s">
        <v>16</v>
      </c>
      <c r="B18" s="3"/>
      <c r="C18" s="48"/>
    </row>
    <row r="19" spans="1:3" x14ac:dyDescent="0.25">
      <c r="A19" s="52" t="s">
        <v>17</v>
      </c>
      <c r="B19" s="3"/>
      <c r="C19" s="48"/>
    </row>
    <row r="20" spans="1:3" x14ac:dyDescent="0.25">
      <c r="A20" s="14"/>
      <c r="B20" s="15"/>
      <c r="C20" s="14"/>
    </row>
    <row r="21" spans="1:3" ht="34.15" customHeight="1" x14ac:dyDescent="0.3">
      <c r="A21" s="29" t="s">
        <v>18</v>
      </c>
      <c r="B21" s="174" t="s">
        <v>202</v>
      </c>
      <c r="C21" s="165" t="s">
        <v>201</v>
      </c>
    </row>
    <row r="22" spans="1:3" x14ac:dyDescent="0.25">
      <c r="A22" s="104" t="s">
        <v>35</v>
      </c>
      <c r="B22" s="44">
        <v>5</v>
      </c>
      <c r="C22" s="175"/>
    </row>
    <row r="23" spans="1:3" x14ac:dyDescent="0.25">
      <c r="A23" s="104" t="s">
        <v>34</v>
      </c>
      <c r="B23" s="44">
        <v>0</v>
      </c>
      <c r="C23" s="175"/>
    </row>
    <row r="24" spans="1:3" x14ac:dyDescent="0.25">
      <c r="A24" s="33" t="s">
        <v>2</v>
      </c>
      <c r="B24" s="44">
        <v>6</v>
      </c>
      <c r="C24" s="175"/>
    </row>
    <row r="25" spans="1:3" x14ac:dyDescent="0.25">
      <c r="A25" s="33" t="s">
        <v>3</v>
      </c>
      <c r="B25" s="44">
        <v>4</v>
      </c>
      <c r="C25" s="175"/>
    </row>
    <row r="26" spans="1:3" x14ac:dyDescent="0.25">
      <c r="A26" s="33" t="s">
        <v>4</v>
      </c>
      <c r="B26" s="44">
        <v>0</v>
      </c>
      <c r="C26" s="175"/>
    </row>
    <row r="27" spans="1:3" x14ac:dyDescent="0.25">
      <c r="A27" s="33" t="s">
        <v>5</v>
      </c>
      <c r="B27" s="44">
        <v>1</v>
      </c>
      <c r="C27" s="175"/>
    </row>
    <row r="28" spans="1:3" x14ac:dyDescent="0.25">
      <c r="A28" s="33" t="s">
        <v>6</v>
      </c>
      <c r="B28" s="44">
        <v>5</v>
      </c>
      <c r="C28" s="175"/>
    </row>
    <row r="29" spans="1:3" x14ac:dyDescent="0.25">
      <c r="A29" s="33" t="s">
        <v>7</v>
      </c>
      <c r="B29" s="44">
        <v>0</v>
      </c>
      <c r="C29" s="175"/>
    </row>
    <row r="30" spans="1:3" x14ac:dyDescent="0.25">
      <c r="A30" s="33" t="s">
        <v>8</v>
      </c>
      <c r="B30" s="44">
        <v>0</v>
      </c>
      <c r="C30" s="175"/>
    </row>
    <row r="31" spans="1:3" x14ac:dyDescent="0.25">
      <c r="A31" s="33" t="s">
        <v>9</v>
      </c>
      <c r="B31" s="44">
        <v>0</v>
      </c>
      <c r="C31" s="175"/>
    </row>
    <row r="32" spans="1:3" x14ac:dyDescent="0.25">
      <c r="A32" s="33" t="s">
        <v>10</v>
      </c>
      <c r="B32" s="44">
        <v>0</v>
      </c>
      <c r="C32" s="175"/>
    </row>
    <row r="33" spans="1:3" x14ac:dyDescent="0.25">
      <c r="A33" s="33" t="s">
        <v>11</v>
      </c>
      <c r="B33" s="44">
        <v>0</v>
      </c>
      <c r="C33" s="175"/>
    </row>
    <row r="34" spans="1:3" x14ac:dyDescent="0.25">
      <c r="A34" s="33" t="s">
        <v>12</v>
      </c>
      <c r="B34" s="44">
        <v>1</v>
      </c>
      <c r="C34" s="175"/>
    </row>
    <row r="35" spans="1:3" x14ac:dyDescent="0.25">
      <c r="A35" s="33" t="s">
        <v>13</v>
      </c>
      <c r="B35" s="44">
        <v>1</v>
      </c>
      <c r="C35" s="175"/>
    </row>
    <row r="36" spans="1:3" x14ac:dyDescent="0.25">
      <c r="A36" s="178" t="s">
        <v>14</v>
      </c>
      <c r="B36" s="44"/>
      <c r="C36" s="175"/>
    </row>
    <row r="37" spans="1:3" x14ac:dyDescent="0.25">
      <c r="A37" s="45" t="s">
        <v>15</v>
      </c>
      <c r="B37" s="44"/>
      <c r="C37" s="175"/>
    </row>
    <row r="38" spans="1:3" x14ac:dyDescent="0.25">
      <c r="A38" s="45" t="s">
        <v>16</v>
      </c>
      <c r="B38" s="44"/>
      <c r="C38" s="175"/>
    </row>
    <row r="39" spans="1:3" x14ac:dyDescent="0.25">
      <c r="A39" s="46" t="s">
        <v>17</v>
      </c>
      <c r="B39" s="47"/>
      <c r="C39" s="164"/>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G17" sqref="G16:G17"/>
    </sheetView>
  </sheetViews>
  <sheetFormatPr defaultRowHeight="15" x14ac:dyDescent="0.25"/>
  <cols>
    <col min="1" max="1" width="32.42578125" customWidth="1"/>
    <col min="2" max="2" width="10.42578125" style="4" customWidth="1"/>
    <col min="3" max="3" width="120.7109375" customWidth="1"/>
  </cols>
  <sheetData>
    <row r="1" spans="1:3" ht="15.75" x14ac:dyDescent="0.25">
      <c r="A1" s="41" t="s">
        <v>33</v>
      </c>
      <c r="B1" s="42" t="s">
        <v>203</v>
      </c>
      <c r="C1" s="43">
        <v>2019</v>
      </c>
    </row>
    <row r="2" spans="1:3" ht="30.75" x14ac:dyDescent="0.3">
      <c r="A2" s="54" t="s">
        <v>1</v>
      </c>
      <c r="B2" s="90" t="s">
        <v>305</v>
      </c>
      <c r="C2" s="32" t="s">
        <v>238</v>
      </c>
    </row>
    <row r="3" spans="1:3" x14ac:dyDescent="0.25">
      <c r="A3" s="55" t="s">
        <v>0</v>
      </c>
      <c r="B3" s="53">
        <v>97</v>
      </c>
      <c r="C3" s="32"/>
    </row>
    <row r="4" spans="1:3" x14ac:dyDescent="0.25">
      <c r="A4" s="56" t="s">
        <v>2</v>
      </c>
      <c r="B4" s="53">
        <v>4</v>
      </c>
      <c r="C4" s="32"/>
    </row>
    <row r="5" spans="1:3" x14ac:dyDescent="0.25">
      <c r="A5" s="56" t="s">
        <v>3</v>
      </c>
      <c r="B5" s="53">
        <v>2</v>
      </c>
      <c r="C5" s="32"/>
    </row>
    <row r="6" spans="1:3" x14ac:dyDescent="0.25">
      <c r="A6" s="56" t="s">
        <v>4</v>
      </c>
      <c r="B6" s="53">
        <v>2</v>
      </c>
      <c r="C6" s="32"/>
    </row>
    <row r="7" spans="1:3" x14ac:dyDescent="0.25">
      <c r="A7" s="56" t="s">
        <v>5</v>
      </c>
      <c r="B7" s="53">
        <v>0</v>
      </c>
      <c r="C7" s="32"/>
    </row>
    <row r="8" spans="1:3" x14ac:dyDescent="0.25">
      <c r="A8" s="56" t="s">
        <v>6</v>
      </c>
      <c r="B8" s="53">
        <v>3</v>
      </c>
      <c r="C8" s="32"/>
    </row>
    <row r="9" spans="1:3" x14ac:dyDescent="0.25">
      <c r="A9" s="56" t="s">
        <v>7</v>
      </c>
      <c r="B9" s="53">
        <v>0</v>
      </c>
      <c r="C9" s="32"/>
    </row>
    <row r="10" spans="1:3" x14ac:dyDescent="0.25">
      <c r="A10" s="56" t="s">
        <v>8</v>
      </c>
      <c r="B10" s="53">
        <v>2</v>
      </c>
      <c r="C10" s="32"/>
    </row>
    <row r="11" spans="1:3" x14ac:dyDescent="0.25">
      <c r="A11" s="56" t="s">
        <v>9</v>
      </c>
      <c r="B11" s="53">
        <v>1</v>
      </c>
      <c r="C11" s="32"/>
    </row>
    <row r="12" spans="1:3" x14ac:dyDescent="0.25">
      <c r="A12" s="56" t="s">
        <v>10</v>
      </c>
      <c r="B12" s="53">
        <v>0</v>
      </c>
      <c r="C12" s="32"/>
    </row>
    <row r="13" spans="1:3" x14ac:dyDescent="0.25">
      <c r="A13" s="56" t="s">
        <v>11</v>
      </c>
      <c r="B13" s="53">
        <v>0</v>
      </c>
      <c r="C13" s="32"/>
    </row>
    <row r="14" spans="1:3" x14ac:dyDescent="0.25">
      <c r="A14" s="56" t="s">
        <v>12</v>
      </c>
      <c r="B14" s="53">
        <v>3</v>
      </c>
      <c r="C14" s="32"/>
    </row>
    <row r="15" spans="1:3" x14ac:dyDescent="0.25">
      <c r="A15" s="56" t="s">
        <v>13</v>
      </c>
      <c r="B15" s="53">
        <v>2</v>
      </c>
      <c r="C15" s="32"/>
    </row>
    <row r="16" spans="1:3" x14ac:dyDescent="0.25">
      <c r="A16" s="179" t="s">
        <v>14</v>
      </c>
      <c r="B16" s="44"/>
      <c r="C16" s="32"/>
    </row>
    <row r="17" spans="1:3" x14ac:dyDescent="0.25">
      <c r="A17" s="57" t="s">
        <v>15</v>
      </c>
      <c r="B17" s="44"/>
      <c r="C17" s="32"/>
    </row>
    <row r="18" spans="1:3" x14ac:dyDescent="0.25">
      <c r="A18" s="57" t="s">
        <v>16</v>
      </c>
      <c r="B18" s="44"/>
      <c r="C18" s="32"/>
    </row>
    <row r="19" spans="1:3" x14ac:dyDescent="0.25">
      <c r="A19" s="57" t="s">
        <v>17</v>
      </c>
      <c r="B19" s="44"/>
      <c r="C19" s="32"/>
    </row>
    <row r="20" spans="1:3" x14ac:dyDescent="0.25">
      <c r="A20" s="14"/>
      <c r="B20" s="15"/>
      <c r="C20" s="14"/>
    </row>
    <row r="21" spans="1:3" ht="45.75" x14ac:dyDescent="0.3">
      <c r="A21" s="29" t="s">
        <v>18</v>
      </c>
      <c r="B21" s="174" t="s">
        <v>304</v>
      </c>
      <c r="C21" s="165" t="s">
        <v>238</v>
      </c>
    </row>
    <row r="22" spans="1:3" x14ac:dyDescent="0.25">
      <c r="A22" s="104" t="s">
        <v>35</v>
      </c>
      <c r="B22" s="44">
        <v>4</v>
      </c>
      <c r="C22" s="175"/>
    </row>
    <row r="23" spans="1:3" x14ac:dyDescent="0.25">
      <c r="A23" s="104" t="s">
        <v>34</v>
      </c>
      <c r="B23" s="44">
        <v>0</v>
      </c>
      <c r="C23" s="175"/>
    </row>
    <row r="24" spans="1:3" x14ac:dyDescent="0.25">
      <c r="A24" s="33" t="s">
        <v>2</v>
      </c>
      <c r="B24" s="44">
        <v>2</v>
      </c>
      <c r="C24" s="175"/>
    </row>
    <row r="25" spans="1:3" x14ac:dyDescent="0.25">
      <c r="A25" s="33" t="s">
        <v>3</v>
      </c>
      <c r="B25" s="44">
        <v>4</v>
      </c>
      <c r="C25" s="175"/>
    </row>
    <row r="26" spans="1:3" x14ac:dyDescent="0.25">
      <c r="A26" s="33" t="s">
        <v>4</v>
      </c>
      <c r="B26" s="44">
        <v>0</v>
      </c>
      <c r="C26" s="175"/>
    </row>
    <row r="27" spans="1:3" x14ac:dyDescent="0.25">
      <c r="A27" s="33" t="s">
        <v>5</v>
      </c>
      <c r="B27" s="44">
        <v>0</v>
      </c>
      <c r="C27" s="175"/>
    </row>
    <row r="28" spans="1:3" x14ac:dyDescent="0.25">
      <c r="A28" s="33" t="s">
        <v>6</v>
      </c>
      <c r="B28" s="44">
        <v>3</v>
      </c>
      <c r="C28" s="175"/>
    </row>
    <row r="29" spans="1:3" x14ac:dyDescent="0.25">
      <c r="A29" s="33" t="s">
        <v>7</v>
      </c>
      <c r="B29" s="44">
        <v>1</v>
      </c>
      <c r="C29" s="175"/>
    </row>
    <row r="30" spans="1:3" x14ac:dyDescent="0.25">
      <c r="A30" s="33" t="s">
        <v>8</v>
      </c>
      <c r="B30" s="44">
        <v>0</v>
      </c>
      <c r="C30" s="175"/>
    </row>
    <row r="31" spans="1:3" x14ac:dyDescent="0.25">
      <c r="A31" s="33" t="s">
        <v>9</v>
      </c>
      <c r="B31" s="44">
        <v>0</v>
      </c>
      <c r="C31" s="175"/>
    </row>
    <row r="32" spans="1:3" x14ac:dyDescent="0.25">
      <c r="A32" s="33" t="s">
        <v>10</v>
      </c>
      <c r="B32" s="44">
        <v>0</v>
      </c>
      <c r="C32" s="175"/>
    </row>
    <row r="33" spans="1:3" x14ac:dyDescent="0.25">
      <c r="A33" s="33" t="s">
        <v>11</v>
      </c>
      <c r="B33" s="44">
        <v>0</v>
      </c>
      <c r="C33" s="175"/>
    </row>
    <row r="34" spans="1:3" x14ac:dyDescent="0.25">
      <c r="A34" s="33" t="s">
        <v>12</v>
      </c>
      <c r="B34" s="44">
        <v>0</v>
      </c>
      <c r="C34" s="175"/>
    </row>
    <row r="35" spans="1:3" x14ac:dyDescent="0.25">
      <c r="A35" s="33" t="s">
        <v>13</v>
      </c>
      <c r="B35" s="44">
        <v>0</v>
      </c>
      <c r="C35" s="175"/>
    </row>
    <row r="36" spans="1:3" x14ac:dyDescent="0.25">
      <c r="A36" s="179" t="s">
        <v>14</v>
      </c>
      <c r="B36" s="44"/>
      <c r="C36" s="175"/>
    </row>
    <row r="37" spans="1:3" x14ac:dyDescent="0.25">
      <c r="A37" s="45" t="s">
        <v>15</v>
      </c>
      <c r="B37" s="44"/>
      <c r="C37" s="175"/>
    </row>
    <row r="38" spans="1:3" x14ac:dyDescent="0.25">
      <c r="A38" s="45" t="s">
        <v>16</v>
      </c>
      <c r="B38" s="44"/>
      <c r="C38" s="175"/>
    </row>
    <row r="39" spans="1:3" x14ac:dyDescent="0.25">
      <c r="A39" s="46" t="s">
        <v>17</v>
      </c>
      <c r="B39" s="47"/>
      <c r="C39" s="164"/>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topLeftCell="A7" workbookViewId="0">
      <selection activeCell="E24" sqref="E24"/>
    </sheetView>
  </sheetViews>
  <sheetFormatPr defaultRowHeight="15" x14ac:dyDescent="0.25"/>
  <cols>
    <col min="1" max="1" width="32.42578125" customWidth="1"/>
    <col min="2" max="2" width="10.42578125" style="4" customWidth="1"/>
    <col min="3" max="3" width="120.7109375" customWidth="1"/>
  </cols>
  <sheetData>
    <row r="1" spans="1:3" s="12" customFormat="1" ht="15.75" x14ac:dyDescent="0.25">
      <c r="A1" s="35" t="s">
        <v>33</v>
      </c>
      <c r="B1" s="36" t="s">
        <v>19</v>
      </c>
      <c r="C1" s="37">
        <v>2019</v>
      </c>
    </row>
    <row r="2" spans="1:3" ht="30.75" x14ac:dyDescent="0.3">
      <c r="A2" s="22" t="s">
        <v>1</v>
      </c>
      <c r="B2" s="162" t="s">
        <v>306</v>
      </c>
      <c r="C2" s="23" t="s">
        <v>204</v>
      </c>
    </row>
    <row r="3" spans="1:3" x14ac:dyDescent="0.25">
      <c r="A3" s="24" t="s">
        <v>0</v>
      </c>
      <c r="B3" s="3">
        <v>99</v>
      </c>
      <c r="C3" s="23"/>
    </row>
    <row r="4" spans="1:3" x14ac:dyDescent="0.25">
      <c r="A4" s="25" t="s">
        <v>2</v>
      </c>
      <c r="B4" s="3">
        <v>3</v>
      </c>
      <c r="C4" s="23"/>
    </row>
    <row r="5" spans="1:3" x14ac:dyDescent="0.25">
      <c r="A5" s="25" t="s">
        <v>3</v>
      </c>
      <c r="B5" s="3">
        <v>3</v>
      </c>
      <c r="C5" s="23"/>
    </row>
    <row r="6" spans="1:3" x14ac:dyDescent="0.25">
      <c r="A6" s="25" t="s">
        <v>4</v>
      </c>
      <c r="B6" s="3">
        <v>2</v>
      </c>
      <c r="C6" s="23"/>
    </row>
    <row r="7" spans="1:3" x14ac:dyDescent="0.25">
      <c r="A7" s="25" t="s">
        <v>5</v>
      </c>
      <c r="B7" s="3">
        <v>2</v>
      </c>
      <c r="C7" s="23"/>
    </row>
    <row r="8" spans="1:3" x14ac:dyDescent="0.25">
      <c r="A8" s="25" t="s">
        <v>6</v>
      </c>
      <c r="B8" s="3">
        <v>3</v>
      </c>
      <c r="C8" s="23"/>
    </row>
    <row r="9" spans="1:3" x14ac:dyDescent="0.25">
      <c r="A9" s="25" t="s">
        <v>7</v>
      </c>
      <c r="B9" s="3">
        <v>0</v>
      </c>
      <c r="C9" s="23"/>
    </row>
    <row r="10" spans="1:3" x14ac:dyDescent="0.25">
      <c r="A10" s="25" t="s">
        <v>8</v>
      </c>
      <c r="B10" s="3">
        <v>0</v>
      </c>
      <c r="C10" s="23"/>
    </row>
    <row r="11" spans="1:3" x14ac:dyDescent="0.25">
      <c r="A11" s="25" t="s">
        <v>9</v>
      </c>
      <c r="B11" s="3">
        <v>0</v>
      </c>
      <c r="C11" s="23"/>
    </row>
    <row r="12" spans="1:3" x14ac:dyDescent="0.25">
      <c r="A12" s="25" t="s">
        <v>10</v>
      </c>
      <c r="B12" s="3">
        <v>0</v>
      </c>
      <c r="C12" s="23"/>
    </row>
    <row r="13" spans="1:3" x14ac:dyDescent="0.25">
      <c r="A13" s="25" t="s">
        <v>11</v>
      </c>
      <c r="B13" s="3">
        <v>0</v>
      </c>
      <c r="C13" s="23"/>
    </row>
    <row r="14" spans="1:3" x14ac:dyDescent="0.25">
      <c r="A14" s="25" t="s">
        <v>12</v>
      </c>
      <c r="B14" s="3">
        <v>8</v>
      </c>
      <c r="C14" s="23"/>
    </row>
    <row r="15" spans="1:3" x14ac:dyDescent="0.25">
      <c r="A15" s="25" t="s">
        <v>13</v>
      </c>
      <c r="B15" s="3">
        <v>2</v>
      </c>
      <c r="C15" s="23"/>
    </row>
    <row r="16" spans="1:3" x14ac:dyDescent="0.25">
      <c r="A16" s="177" t="s">
        <v>14</v>
      </c>
      <c r="B16" s="3"/>
      <c r="C16" s="23"/>
    </row>
    <row r="17" spans="1:3" x14ac:dyDescent="0.25">
      <c r="A17" s="26" t="s">
        <v>15</v>
      </c>
      <c r="B17" s="3"/>
      <c r="C17" s="23"/>
    </row>
    <row r="18" spans="1:3" x14ac:dyDescent="0.25">
      <c r="A18" s="26" t="s">
        <v>16</v>
      </c>
      <c r="B18" s="3"/>
      <c r="C18" s="23"/>
    </row>
    <row r="19" spans="1:3" x14ac:dyDescent="0.25">
      <c r="A19" s="38" t="s">
        <v>17</v>
      </c>
      <c r="B19" s="30"/>
      <c r="C19" s="39"/>
    </row>
    <row r="20" spans="1:3" x14ac:dyDescent="0.25">
      <c r="A20" s="14"/>
      <c r="B20" s="15"/>
      <c r="C20" s="14"/>
    </row>
    <row r="21" spans="1:3" ht="30.75" x14ac:dyDescent="0.3">
      <c r="A21" s="49" t="s">
        <v>18</v>
      </c>
      <c r="B21" s="162" t="s">
        <v>306</v>
      </c>
      <c r="C21" s="48" t="s">
        <v>204</v>
      </c>
    </row>
    <row r="22" spans="1:3" x14ac:dyDescent="0.25">
      <c r="A22" s="176" t="s">
        <v>35</v>
      </c>
      <c r="B22" s="3">
        <v>1</v>
      </c>
      <c r="C22" s="48"/>
    </row>
    <row r="23" spans="1:3" x14ac:dyDescent="0.25">
      <c r="A23" s="176" t="s">
        <v>34</v>
      </c>
      <c r="B23" s="3">
        <v>0</v>
      </c>
      <c r="C23" s="48"/>
    </row>
    <row r="24" spans="1:3" x14ac:dyDescent="0.25">
      <c r="A24" s="51" t="s">
        <v>2</v>
      </c>
      <c r="B24" s="3">
        <v>5</v>
      </c>
      <c r="C24" s="48"/>
    </row>
    <row r="25" spans="1:3" x14ac:dyDescent="0.25">
      <c r="A25" s="51" t="s">
        <v>3</v>
      </c>
      <c r="B25" s="3">
        <v>1</v>
      </c>
      <c r="C25" s="48"/>
    </row>
    <row r="26" spans="1:3" x14ac:dyDescent="0.25">
      <c r="A26" s="51" t="s">
        <v>4</v>
      </c>
      <c r="B26" s="3">
        <v>0</v>
      </c>
      <c r="C26" s="48"/>
    </row>
    <row r="27" spans="1:3" x14ac:dyDescent="0.25">
      <c r="A27" s="51" t="s">
        <v>5</v>
      </c>
      <c r="B27" s="3">
        <v>0</v>
      </c>
      <c r="C27" s="48"/>
    </row>
    <row r="28" spans="1:3" x14ac:dyDescent="0.25">
      <c r="A28" s="51" t="s">
        <v>6</v>
      </c>
      <c r="B28" s="3">
        <v>3</v>
      </c>
      <c r="C28" s="48"/>
    </row>
    <row r="29" spans="1:3" x14ac:dyDescent="0.25">
      <c r="A29" s="51" t="s">
        <v>7</v>
      </c>
      <c r="B29" s="3">
        <v>0</v>
      </c>
      <c r="C29" s="48"/>
    </row>
    <row r="30" spans="1:3" x14ac:dyDescent="0.25">
      <c r="A30" s="51" t="s">
        <v>8</v>
      </c>
      <c r="B30" s="3">
        <v>0</v>
      </c>
      <c r="C30" s="48"/>
    </row>
    <row r="31" spans="1:3" x14ac:dyDescent="0.25">
      <c r="A31" s="51" t="s">
        <v>9</v>
      </c>
      <c r="B31" s="3">
        <v>0</v>
      </c>
      <c r="C31" s="48"/>
    </row>
    <row r="32" spans="1:3" x14ac:dyDescent="0.25">
      <c r="A32" s="51" t="s">
        <v>10</v>
      </c>
      <c r="B32" s="3">
        <v>0</v>
      </c>
      <c r="C32" s="48"/>
    </row>
    <row r="33" spans="1:3" x14ac:dyDescent="0.25">
      <c r="A33" s="51" t="s">
        <v>11</v>
      </c>
      <c r="B33" s="3">
        <v>0</v>
      </c>
      <c r="C33" s="48"/>
    </row>
    <row r="34" spans="1:3" x14ac:dyDescent="0.25">
      <c r="A34" s="51" t="s">
        <v>12</v>
      </c>
      <c r="B34" s="3">
        <v>1</v>
      </c>
      <c r="C34" s="48"/>
    </row>
    <row r="35" spans="1:3" x14ac:dyDescent="0.25">
      <c r="A35" s="51" t="s">
        <v>13</v>
      </c>
      <c r="B35" s="3">
        <v>0</v>
      </c>
      <c r="C35" s="48"/>
    </row>
    <row r="36" spans="1:3" x14ac:dyDescent="0.25">
      <c r="A36" s="177" t="s">
        <v>14</v>
      </c>
      <c r="B36" s="3"/>
      <c r="C36" s="48"/>
    </row>
    <row r="37" spans="1:3" x14ac:dyDescent="0.25">
      <c r="A37" s="52" t="s">
        <v>15</v>
      </c>
      <c r="B37" s="3"/>
      <c r="C37" s="48"/>
    </row>
    <row r="38" spans="1:3" x14ac:dyDescent="0.25">
      <c r="A38" s="52" t="s">
        <v>16</v>
      </c>
      <c r="B38" s="3"/>
      <c r="C38" s="48"/>
    </row>
    <row r="39" spans="1:3" x14ac:dyDescent="0.25">
      <c r="A39" s="52" t="s">
        <v>17</v>
      </c>
      <c r="B39" s="3"/>
      <c r="C39" s="48"/>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B3" sqref="B3"/>
    </sheetView>
  </sheetViews>
  <sheetFormatPr defaultRowHeight="15" x14ac:dyDescent="0.25"/>
  <cols>
    <col min="1" max="1" width="32.42578125" customWidth="1"/>
    <col min="2" max="2" width="10.42578125" style="4" customWidth="1"/>
    <col min="3" max="3" width="120.7109375" style="2" customWidth="1"/>
  </cols>
  <sheetData>
    <row r="1" spans="1:3" ht="26.25" customHeight="1" x14ac:dyDescent="0.3">
      <c r="A1" s="60" t="s">
        <v>33</v>
      </c>
      <c r="B1" s="36" t="s">
        <v>20</v>
      </c>
      <c r="C1" s="37">
        <v>2019</v>
      </c>
    </row>
    <row r="2" spans="1:3" ht="30.75" x14ac:dyDescent="0.3">
      <c r="A2" s="22" t="s">
        <v>1</v>
      </c>
      <c r="B2" s="162" t="s">
        <v>151</v>
      </c>
      <c r="C2" s="28" t="s">
        <v>210</v>
      </c>
    </row>
    <row r="3" spans="1:3" ht="30" x14ac:dyDescent="0.25">
      <c r="A3" s="27" t="s">
        <v>0</v>
      </c>
      <c r="B3" s="3">
        <v>96</v>
      </c>
      <c r="C3" s="28" t="s">
        <v>42</v>
      </c>
    </row>
    <row r="4" spans="1:3" x14ac:dyDescent="0.25">
      <c r="A4" s="25" t="s">
        <v>2</v>
      </c>
      <c r="B4" s="3">
        <v>4</v>
      </c>
      <c r="C4" s="28" t="s">
        <v>43</v>
      </c>
    </row>
    <row r="5" spans="1:3" x14ac:dyDescent="0.25">
      <c r="A5" s="25" t="s">
        <v>3</v>
      </c>
      <c r="B5" s="3">
        <v>4</v>
      </c>
      <c r="C5" s="28" t="s">
        <v>44</v>
      </c>
    </row>
    <row r="6" spans="1:3" x14ac:dyDescent="0.25">
      <c r="A6" s="25" t="s">
        <v>4</v>
      </c>
      <c r="B6" s="3">
        <v>0</v>
      </c>
      <c r="C6" s="28" t="s">
        <v>45</v>
      </c>
    </row>
    <row r="7" spans="1:3" x14ac:dyDescent="0.25">
      <c r="A7" s="25" t="s">
        <v>5</v>
      </c>
      <c r="B7" s="3">
        <v>0</v>
      </c>
      <c r="C7" s="28" t="s">
        <v>46</v>
      </c>
    </row>
    <row r="8" spans="1:3" x14ac:dyDescent="0.25">
      <c r="A8" s="25" t="s">
        <v>6</v>
      </c>
      <c r="B8" s="3">
        <v>3</v>
      </c>
      <c r="C8" s="28" t="s">
        <v>47</v>
      </c>
    </row>
    <row r="9" spans="1:3" x14ac:dyDescent="0.25">
      <c r="A9" s="25" t="s">
        <v>7</v>
      </c>
      <c r="B9" s="3">
        <v>0</v>
      </c>
      <c r="C9" s="28" t="s">
        <v>45</v>
      </c>
    </row>
    <row r="10" spans="1:3" x14ac:dyDescent="0.25">
      <c r="A10" s="25" t="s">
        <v>8</v>
      </c>
      <c r="B10" s="3">
        <v>0</v>
      </c>
      <c r="C10" s="28" t="s">
        <v>45</v>
      </c>
    </row>
    <row r="11" spans="1:3" x14ac:dyDescent="0.25">
      <c r="A11" s="25" t="s">
        <v>9</v>
      </c>
      <c r="B11" s="3">
        <v>0</v>
      </c>
      <c r="C11" s="28" t="s">
        <v>45</v>
      </c>
    </row>
    <row r="12" spans="1:3" x14ac:dyDescent="0.25">
      <c r="A12" s="25" t="s">
        <v>10</v>
      </c>
      <c r="B12" s="3">
        <v>0</v>
      </c>
      <c r="C12" s="28" t="s">
        <v>45</v>
      </c>
    </row>
    <row r="13" spans="1:3" ht="39.75" customHeight="1" x14ac:dyDescent="0.25">
      <c r="A13" s="25" t="s">
        <v>11</v>
      </c>
      <c r="B13" s="3">
        <v>0</v>
      </c>
      <c r="C13" s="28" t="s">
        <v>158</v>
      </c>
    </row>
    <row r="14" spans="1:3" x14ac:dyDescent="0.25">
      <c r="A14" s="25" t="s">
        <v>12</v>
      </c>
      <c r="B14" s="3">
        <v>0</v>
      </c>
      <c r="C14" s="28" t="s">
        <v>128</v>
      </c>
    </row>
    <row r="15" spans="1:3" x14ac:dyDescent="0.25">
      <c r="A15" s="25" t="s">
        <v>13</v>
      </c>
      <c r="B15" s="3">
        <v>0</v>
      </c>
      <c r="C15" s="28" t="s">
        <v>128</v>
      </c>
    </row>
    <row r="16" spans="1:3" x14ac:dyDescent="0.25">
      <c r="A16" s="177" t="s">
        <v>14</v>
      </c>
      <c r="B16" s="3"/>
      <c r="C16" s="28"/>
    </row>
    <row r="17" spans="1:3" ht="42.75" customHeight="1" x14ac:dyDescent="0.25">
      <c r="A17" s="26" t="s">
        <v>15</v>
      </c>
      <c r="B17" s="3"/>
      <c r="C17" s="28" t="s">
        <v>129</v>
      </c>
    </row>
    <row r="18" spans="1:3" x14ac:dyDescent="0.25">
      <c r="A18" s="26" t="s">
        <v>16</v>
      </c>
      <c r="B18" s="3"/>
      <c r="C18" s="28"/>
    </row>
    <row r="19" spans="1:3" ht="30" x14ac:dyDescent="0.25">
      <c r="A19" s="38" t="s">
        <v>17</v>
      </c>
      <c r="B19" s="30"/>
      <c r="C19" s="40" t="s">
        <v>48</v>
      </c>
    </row>
    <row r="20" spans="1:3" x14ac:dyDescent="0.25">
      <c r="A20" s="14"/>
      <c r="B20" s="15"/>
      <c r="C20" s="16"/>
    </row>
    <row r="21" spans="1:3" ht="30.75" x14ac:dyDescent="0.3">
      <c r="A21" s="29" t="s">
        <v>18</v>
      </c>
      <c r="B21" s="174" t="s">
        <v>151</v>
      </c>
      <c r="C21" s="181" t="s">
        <v>210</v>
      </c>
    </row>
    <row r="22" spans="1:3" x14ac:dyDescent="0.25">
      <c r="A22" s="104" t="s">
        <v>35</v>
      </c>
      <c r="B22" s="44">
        <v>2</v>
      </c>
      <c r="C22" s="182">
        <v>84</v>
      </c>
    </row>
    <row r="23" spans="1:3" x14ac:dyDescent="0.25">
      <c r="A23" s="104" t="s">
        <v>34</v>
      </c>
      <c r="B23" s="44">
        <v>0</v>
      </c>
      <c r="C23" s="182">
        <v>24</v>
      </c>
    </row>
    <row r="24" spans="1:3" x14ac:dyDescent="0.25">
      <c r="A24" s="33" t="s">
        <v>2</v>
      </c>
      <c r="B24" s="44">
        <v>0</v>
      </c>
      <c r="C24" s="105"/>
    </row>
    <row r="25" spans="1:3" x14ac:dyDescent="0.25">
      <c r="A25" s="33" t="s">
        <v>3</v>
      </c>
      <c r="B25" s="44">
        <v>2</v>
      </c>
      <c r="C25" s="105" t="s">
        <v>36</v>
      </c>
    </row>
    <row r="26" spans="1:3" x14ac:dyDescent="0.25">
      <c r="A26" s="33" t="s">
        <v>4</v>
      </c>
      <c r="B26" s="44">
        <v>0</v>
      </c>
      <c r="C26" s="105"/>
    </row>
    <row r="27" spans="1:3" x14ac:dyDescent="0.25">
      <c r="A27" s="33" t="s">
        <v>5</v>
      </c>
      <c r="B27" s="44">
        <v>1</v>
      </c>
      <c r="C27" s="105" t="s">
        <v>37</v>
      </c>
    </row>
    <row r="28" spans="1:3" x14ac:dyDescent="0.25">
      <c r="A28" s="33" t="s">
        <v>6</v>
      </c>
      <c r="B28" s="44">
        <v>3</v>
      </c>
      <c r="C28" s="105"/>
    </row>
    <row r="29" spans="1:3" x14ac:dyDescent="0.25">
      <c r="A29" s="33" t="s">
        <v>7</v>
      </c>
      <c r="B29" s="44">
        <v>0</v>
      </c>
      <c r="C29" s="105"/>
    </row>
    <row r="30" spans="1:3" x14ac:dyDescent="0.25">
      <c r="A30" s="33" t="s">
        <v>8</v>
      </c>
      <c r="B30" s="44">
        <v>0</v>
      </c>
      <c r="C30" s="105"/>
    </row>
    <row r="31" spans="1:3" x14ac:dyDescent="0.25">
      <c r="A31" s="33" t="s">
        <v>9</v>
      </c>
      <c r="B31" s="44">
        <v>0</v>
      </c>
      <c r="C31" s="105"/>
    </row>
    <row r="32" spans="1:3" x14ac:dyDescent="0.25">
      <c r="A32" s="33" t="s">
        <v>10</v>
      </c>
      <c r="B32" s="44">
        <v>0</v>
      </c>
      <c r="C32" s="105"/>
    </row>
    <row r="33" spans="1:3" x14ac:dyDescent="0.25">
      <c r="A33" s="33" t="s">
        <v>11</v>
      </c>
      <c r="B33" s="44">
        <v>0</v>
      </c>
      <c r="C33" s="105" t="s">
        <v>38</v>
      </c>
    </row>
    <row r="34" spans="1:3" x14ac:dyDescent="0.25">
      <c r="A34" s="33" t="s">
        <v>12</v>
      </c>
      <c r="B34" s="44">
        <v>3</v>
      </c>
      <c r="C34" s="105"/>
    </row>
    <row r="35" spans="1:3" x14ac:dyDescent="0.25">
      <c r="A35" s="33" t="s">
        <v>13</v>
      </c>
      <c r="B35" s="44">
        <v>1</v>
      </c>
      <c r="C35" s="105" t="s">
        <v>39</v>
      </c>
    </row>
    <row r="36" spans="1:3" x14ac:dyDescent="0.25">
      <c r="A36" s="183" t="s">
        <v>14</v>
      </c>
      <c r="B36" s="44"/>
      <c r="C36" s="105"/>
    </row>
    <row r="37" spans="1:3" ht="45" x14ac:dyDescent="0.25">
      <c r="A37" s="45" t="s">
        <v>15</v>
      </c>
      <c r="B37" s="44"/>
      <c r="C37" s="105" t="s">
        <v>40</v>
      </c>
    </row>
    <row r="38" spans="1:3" ht="30" x14ac:dyDescent="0.25">
      <c r="A38" s="45" t="s">
        <v>16</v>
      </c>
      <c r="B38" s="44"/>
      <c r="C38" s="105" t="s">
        <v>130</v>
      </c>
    </row>
    <row r="39" spans="1:3" ht="45" x14ac:dyDescent="0.25">
      <c r="A39" s="46" t="s">
        <v>17</v>
      </c>
      <c r="B39" s="47"/>
      <c r="C39" s="106" t="s">
        <v>41</v>
      </c>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22" workbookViewId="0">
      <selection activeCell="A22" sqref="A22:A23"/>
    </sheetView>
  </sheetViews>
  <sheetFormatPr defaultColWidth="9.140625" defaultRowHeight="15" x14ac:dyDescent="0.25"/>
  <cols>
    <col min="1" max="1" width="32.42578125" style="62" customWidth="1"/>
    <col min="2" max="2" width="10.42578125" style="72" customWidth="1"/>
    <col min="3" max="3" width="120.7109375" style="62" customWidth="1"/>
    <col min="4" max="16384" width="9.140625" style="62"/>
  </cols>
  <sheetData>
    <row r="1" spans="1:3" ht="25.5" customHeight="1" x14ac:dyDescent="0.3">
      <c r="A1" s="60" t="s">
        <v>33</v>
      </c>
      <c r="B1" s="36" t="s">
        <v>21</v>
      </c>
      <c r="C1" s="37">
        <v>2019</v>
      </c>
    </row>
    <row r="2" spans="1:3" ht="30.75" x14ac:dyDescent="0.3">
      <c r="A2" s="22" t="s">
        <v>1</v>
      </c>
      <c r="B2" s="120" t="s">
        <v>152</v>
      </c>
      <c r="C2" s="64" t="s">
        <v>159</v>
      </c>
    </row>
    <row r="3" spans="1:3" ht="21.6" customHeight="1" x14ac:dyDescent="0.25">
      <c r="A3" s="27" t="s">
        <v>0</v>
      </c>
      <c r="B3" s="63">
        <v>99</v>
      </c>
      <c r="C3" s="65" t="s">
        <v>138</v>
      </c>
    </row>
    <row r="4" spans="1:3" ht="21.6" customHeight="1" x14ac:dyDescent="0.25">
      <c r="A4" s="66" t="s">
        <v>2</v>
      </c>
      <c r="B4" s="63">
        <v>3</v>
      </c>
      <c r="C4" s="65" t="s">
        <v>142</v>
      </c>
    </row>
    <row r="5" spans="1:3" ht="21.6" customHeight="1" x14ac:dyDescent="0.25">
      <c r="A5" s="66" t="s">
        <v>3</v>
      </c>
      <c r="B5" s="63">
        <v>2</v>
      </c>
      <c r="C5" s="67">
        <v>2</v>
      </c>
    </row>
    <row r="6" spans="1:3" ht="21.6" customHeight="1" x14ac:dyDescent="0.25">
      <c r="A6" s="66" t="s">
        <v>196</v>
      </c>
      <c r="B6" s="63">
        <v>0</v>
      </c>
      <c r="C6" s="65" t="s">
        <v>137</v>
      </c>
    </row>
    <row r="7" spans="1:3" ht="21.6" customHeight="1" x14ac:dyDescent="0.25">
      <c r="A7" s="66" t="s">
        <v>197</v>
      </c>
      <c r="B7" s="63">
        <v>0</v>
      </c>
      <c r="C7" s="65" t="s">
        <v>143</v>
      </c>
    </row>
    <row r="8" spans="1:3" ht="21.6" customHeight="1" x14ac:dyDescent="0.25">
      <c r="A8" s="66" t="s">
        <v>6</v>
      </c>
      <c r="B8" s="63">
        <v>3</v>
      </c>
      <c r="C8" s="65" t="s">
        <v>139</v>
      </c>
    </row>
    <row r="9" spans="1:3" ht="21.6" customHeight="1" x14ac:dyDescent="0.25">
      <c r="A9" s="66" t="s">
        <v>7</v>
      </c>
      <c r="B9" s="63">
        <v>0</v>
      </c>
      <c r="C9" s="65" t="s">
        <v>137</v>
      </c>
    </row>
    <row r="10" spans="1:3" ht="21.6" customHeight="1" x14ac:dyDescent="0.25">
      <c r="A10" s="66" t="s">
        <v>8</v>
      </c>
      <c r="B10" s="63">
        <v>0</v>
      </c>
      <c r="C10" s="65" t="s">
        <v>137</v>
      </c>
    </row>
    <row r="11" spans="1:3" ht="21.6" customHeight="1" x14ac:dyDescent="0.25">
      <c r="A11" s="66" t="s">
        <v>9</v>
      </c>
      <c r="B11" s="63">
        <v>0</v>
      </c>
      <c r="C11" s="65"/>
    </row>
    <row r="12" spans="1:3" ht="21.6" customHeight="1" x14ac:dyDescent="0.25">
      <c r="A12" s="66" t="s">
        <v>10</v>
      </c>
      <c r="B12" s="63">
        <v>0</v>
      </c>
      <c r="C12" s="65" t="s">
        <v>137</v>
      </c>
    </row>
    <row r="13" spans="1:3" ht="53.65" customHeight="1" x14ac:dyDescent="0.25">
      <c r="A13" s="66" t="s">
        <v>11</v>
      </c>
      <c r="B13" s="63">
        <v>2</v>
      </c>
      <c r="C13" s="65" t="s">
        <v>144</v>
      </c>
    </row>
    <row r="14" spans="1:3" x14ac:dyDescent="0.25">
      <c r="A14" s="66" t="s">
        <v>12</v>
      </c>
      <c r="B14" s="63">
        <v>4</v>
      </c>
      <c r="C14" s="65" t="s">
        <v>145</v>
      </c>
    </row>
    <row r="15" spans="1:3" ht="20.65" customHeight="1" x14ac:dyDescent="0.25">
      <c r="A15" s="66" t="s">
        <v>13</v>
      </c>
      <c r="B15" s="63">
        <v>0</v>
      </c>
      <c r="C15" s="65" t="s">
        <v>146</v>
      </c>
    </row>
    <row r="16" spans="1:3" ht="19.899999999999999" customHeight="1" x14ac:dyDescent="0.25">
      <c r="A16" s="177" t="s">
        <v>14</v>
      </c>
      <c r="B16" s="63"/>
      <c r="C16" s="65"/>
    </row>
    <row r="17" spans="1:3" ht="86.65" customHeight="1" x14ac:dyDescent="0.25">
      <c r="A17" s="26" t="s">
        <v>15</v>
      </c>
      <c r="B17" s="63"/>
      <c r="C17" s="65" t="s">
        <v>156</v>
      </c>
    </row>
    <row r="18" spans="1:3" ht="33" customHeight="1" x14ac:dyDescent="0.25">
      <c r="A18" s="26" t="s">
        <v>16</v>
      </c>
      <c r="B18" s="63"/>
      <c r="C18" s="65" t="s">
        <v>140</v>
      </c>
    </row>
    <row r="19" spans="1:3" ht="30" x14ac:dyDescent="0.25">
      <c r="A19" s="38" t="s">
        <v>17</v>
      </c>
      <c r="B19" s="68"/>
      <c r="C19" s="69" t="s">
        <v>141</v>
      </c>
    </row>
    <row r="20" spans="1:3" x14ac:dyDescent="0.25">
      <c r="A20" s="70"/>
      <c r="B20" s="71"/>
      <c r="C20" s="70"/>
    </row>
    <row r="21" spans="1:3" ht="30.75" x14ac:dyDescent="0.3">
      <c r="A21" s="29" t="s">
        <v>18</v>
      </c>
      <c r="B21" s="184" t="s">
        <v>152</v>
      </c>
      <c r="C21" s="185" t="s">
        <v>160</v>
      </c>
    </row>
    <row r="22" spans="1:3" x14ac:dyDescent="0.25">
      <c r="A22" s="104" t="s">
        <v>35</v>
      </c>
      <c r="B22" s="186">
        <v>2</v>
      </c>
      <c r="C22" s="187">
        <v>84</v>
      </c>
    </row>
    <row r="23" spans="1:3" x14ac:dyDescent="0.25">
      <c r="A23" s="104" t="s">
        <v>34</v>
      </c>
      <c r="B23" s="186">
        <v>0</v>
      </c>
      <c r="C23" s="187">
        <v>24</v>
      </c>
    </row>
    <row r="24" spans="1:3" x14ac:dyDescent="0.25">
      <c r="A24" s="188" t="s">
        <v>2</v>
      </c>
      <c r="B24" s="186">
        <v>2</v>
      </c>
      <c r="C24" s="189" t="s">
        <v>148</v>
      </c>
    </row>
    <row r="25" spans="1:3" x14ac:dyDescent="0.25">
      <c r="A25" s="188" t="s">
        <v>3</v>
      </c>
      <c r="B25" s="186">
        <v>1</v>
      </c>
      <c r="C25" s="189"/>
    </row>
    <row r="26" spans="1:3" x14ac:dyDescent="0.25">
      <c r="A26" s="188" t="s">
        <v>196</v>
      </c>
      <c r="B26" s="186">
        <v>0</v>
      </c>
      <c r="C26" s="189"/>
    </row>
    <row r="27" spans="1:3" x14ac:dyDescent="0.25">
      <c r="A27" s="188" t="s">
        <v>197</v>
      </c>
      <c r="B27" s="186">
        <v>1</v>
      </c>
      <c r="C27" s="189" t="s">
        <v>147</v>
      </c>
    </row>
    <row r="28" spans="1:3" x14ac:dyDescent="0.25">
      <c r="A28" s="188" t="s">
        <v>6</v>
      </c>
      <c r="B28" s="186">
        <v>3</v>
      </c>
      <c r="C28" s="189"/>
    </row>
    <row r="29" spans="1:3" x14ac:dyDescent="0.25">
      <c r="A29" s="188" t="s">
        <v>7</v>
      </c>
      <c r="B29" s="186">
        <v>0</v>
      </c>
      <c r="C29" s="189"/>
    </row>
    <row r="30" spans="1:3" x14ac:dyDescent="0.25">
      <c r="A30" s="188" t="s">
        <v>8</v>
      </c>
      <c r="B30" s="186">
        <v>0</v>
      </c>
      <c r="C30" s="189"/>
    </row>
    <row r="31" spans="1:3" x14ac:dyDescent="0.25">
      <c r="A31" s="188" t="s">
        <v>9</v>
      </c>
      <c r="B31" s="186">
        <v>0</v>
      </c>
      <c r="C31" s="189"/>
    </row>
    <row r="32" spans="1:3" x14ac:dyDescent="0.25">
      <c r="A32" s="188" t="s">
        <v>10</v>
      </c>
      <c r="B32" s="186">
        <v>0</v>
      </c>
      <c r="C32" s="189"/>
    </row>
    <row r="33" spans="1:3" x14ac:dyDescent="0.25">
      <c r="A33" s="188" t="s">
        <v>11</v>
      </c>
      <c r="B33" s="186">
        <v>0</v>
      </c>
      <c r="C33" s="189"/>
    </row>
    <row r="34" spans="1:3" x14ac:dyDescent="0.25">
      <c r="A34" s="188" t="s">
        <v>12</v>
      </c>
      <c r="B34" s="186">
        <v>0</v>
      </c>
      <c r="C34" s="189"/>
    </row>
    <row r="35" spans="1:3" x14ac:dyDescent="0.25">
      <c r="A35" s="188" t="s">
        <v>13</v>
      </c>
      <c r="B35" s="186">
        <v>0</v>
      </c>
      <c r="C35" s="189"/>
    </row>
    <row r="36" spans="1:3" x14ac:dyDescent="0.25">
      <c r="A36" s="183" t="s">
        <v>14</v>
      </c>
      <c r="B36" s="186"/>
      <c r="C36" s="189"/>
    </row>
    <row r="37" spans="1:3" ht="81.75" customHeight="1" x14ac:dyDescent="0.25">
      <c r="A37" s="45" t="s">
        <v>15</v>
      </c>
      <c r="B37" s="186"/>
      <c r="C37" s="190" t="s">
        <v>157</v>
      </c>
    </row>
    <row r="38" spans="1:3" ht="59.25" customHeight="1" x14ac:dyDescent="0.25">
      <c r="A38" s="45" t="s">
        <v>16</v>
      </c>
      <c r="B38" s="186"/>
      <c r="C38" s="190" t="s">
        <v>149</v>
      </c>
    </row>
    <row r="39" spans="1:3" ht="61.5" customHeight="1" x14ac:dyDescent="0.25">
      <c r="A39" s="46" t="s">
        <v>17</v>
      </c>
      <c r="B39" s="191"/>
      <c r="C39" s="192" t="s">
        <v>150</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topLeftCell="A7" workbookViewId="0">
      <selection activeCell="B3" sqref="B3"/>
    </sheetView>
  </sheetViews>
  <sheetFormatPr defaultRowHeight="15" x14ac:dyDescent="0.25"/>
  <cols>
    <col min="1" max="1" width="34" bestFit="1" customWidth="1"/>
    <col min="2" max="2" width="10.42578125" style="4" customWidth="1"/>
    <col min="3" max="3" width="120.7109375" customWidth="1"/>
  </cols>
  <sheetData>
    <row r="1" spans="1:3" ht="21.6" customHeight="1" x14ac:dyDescent="0.25">
      <c r="A1" s="35" t="s">
        <v>33</v>
      </c>
      <c r="B1" s="36" t="s">
        <v>22</v>
      </c>
      <c r="C1" s="37">
        <v>2019</v>
      </c>
    </row>
    <row r="2" spans="1:3" ht="31.5" x14ac:dyDescent="0.25">
      <c r="A2" s="73" t="s">
        <v>1</v>
      </c>
      <c r="B2" s="76" t="s">
        <v>307</v>
      </c>
      <c r="C2" s="74" t="s">
        <v>198</v>
      </c>
    </row>
    <row r="3" spans="1:3" ht="21" customHeight="1" x14ac:dyDescent="0.25">
      <c r="A3" s="75" t="s">
        <v>0</v>
      </c>
      <c r="B3" s="76">
        <v>98</v>
      </c>
      <c r="C3" s="77"/>
    </row>
    <row r="4" spans="1:3" ht="34.9" customHeight="1" x14ac:dyDescent="0.25">
      <c r="A4" s="78" t="s">
        <v>2</v>
      </c>
      <c r="B4" s="76">
        <v>4</v>
      </c>
      <c r="C4" s="77" t="s">
        <v>183</v>
      </c>
    </row>
    <row r="5" spans="1:3" ht="21" customHeight="1" x14ac:dyDescent="0.25">
      <c r="A5" s="78" t="s">
        <v>3</v>
      </c>
      <c r="B5" s="76">
        <v>3</v>
      </c>
      <c r="C5" s="77" t="s">
        <v>184</v>
      </c>
    </row>
    <row r="6" spans="1:3" ht="21" customHeight="1" x14ac:dyDescent="0.25">
      <c r="A6" s="78" t="s">
        <v>199</v>
      </c>
      <c r="B6" s="76">
        <v>1</v>
      </c>
      <c r="C6" s="77" t="s">
        <v>185</v>
      </c>
    </row>
    <row r="7" spans="1:3" ht="21" customHeight="1" x14ac:dyDescent="0.25">
      <c r="A7" s="78" t="s">
        <v>200</v>
      </c>
      <c r="B7" s="76">
        <v>3</v>
      </c>
      <c r="C7" s="77" t="s">
        <v>186</v>
      </c>
    </row>
    <row r="8" spans="1:3" ht="21" customHeight="1" x14ac:dyDescent="0.25">
      <c r="A8" s="78" t="s">
        <v>6</v>
      </c>
      <c r="B8" s="76">
        <v>3</v>
      </c>
      <c r="C8" s="77" t="s">
        <v>187</v>
      </c>
    </row>
    <row r="9" spans="1:3" ht="21" customHeight="1" x14ac:dyDescent="0.25">
      <c r="A9" s="78" t="s">
        <v>7</v>
      </c>
      <c r="B9" s="76">
        <v>1</v>
      </c>
      <c r="C9" s="77" t="s">
        <v>188</v>
      </c>
    </row>
    <row r="10" spans="1:3" ht="21" customHeight="1" x14ac:dyDescent="0.25">
      <c r="A10" s="78" t="s">
        <v>8</v>
      </c>
      <c r="B10" s="76">
        <v>1</v>
      </c>
      <c r="C10" s="77" t="s">
        <v>189</v>
      </c>
    </row>
    <row r="11" spans="1:3" ht="21" customHeight="1" x14ac:dyDescent="0.25">
      <c r="A11" s="78" t="s">
        <v>9</v>
      </c>
      <c r="B11" s="76">
        <v>0</v>
      </c>
      <c r="C11" s="77"/>
    </row>
    <row r="12" spans="1:3" ht="21" customHeight="1" x14ac:dyDescent="0.25">
      <c r="A12" s="78" t="s">
        <v>10</v>
      </c>
      <c r="B12" s="76">
        <v>1</v>
      </c>
      <c r="C12" s="77" t="s">
        <v>190</v>
      </c>
    </row>
    <row r="13" spans="1:3" ht="21" customHeight="1" x14ac:dyDescent="0.25">
      <c r="A13" s="78" t="s">
        <v>11</v>
      </c>
      <c r="B13" s="76">
        <v>0</v>
      </c>
      <c r="C13" s="77" t="s">
        <v>191</v>
      </c>
    </row>
    <row r="14" spans="1:3" ht="21" customHeight="1" x14ac:dyDescent="0.25">
      <c r="A14" s="78" t="s">
        <v>12</v>
      </c>
      <c r="B14" s="76">
        <v>3</v>
      </c>
      <c r="C14" s="77" t="s">
        <v>192</v>
      </c>
    </row>
    <row r="15" spans="1:3" ht="21" customHeight="1" x14ac:dyDescent="0.25">
      <c r="A15" s="78" t="s">
        <v>13</v>
      </c>
      <c r="B15" s="76">
        <v>2</v>
      </c>
      <c r="C15" s="77" t="s">
        <v>193</v>
      </c>
    </row>
    <row r="16" spans="1:3" ht="21" customHeight="1" x14ac:dyDescent="0.25">
      <c r="A16" s="180" t="s">
        <v>14</v>
      </c>
      <c r="B16" s="76"/>
      <c r="C16" s="77"/>
    </row>
    <row r="17" spans="1:3" ht="65.45" customHeight="1" x14ac:dyDescent="0.25">
      <c r="A17" s="79" t="s">
        <v>15</v>
      </c>
      <c r="B17" s="76"/>
      <c r="C17" s="77" t="s">
        <v>194</v>
      </c>
    </row>
    <row r="18" spans="1:3" ht="21" customHeight="1" x14ac:dyDescent="0.25">
      <c r="A18" s="79" t="s">
        <v>16</v>
      </c>
      <c r="B18" s="76"/>
      <c r="C18" s="77"/>
    </row>
    <row r="19" spans="1:3" ht="37.15" customHeight="1" x14ac:dyDescent="0.25">
      <c r="A19" s="80" t="s">
        <v>17</v>
      </c>
      <c r="B19" s="81"/>
      <c r="C19" s="82" t="s">
        <v>195</v>
      </c>
    </row>
    <row r="20" spans="1:3" x14ac:dyDescent="0.25">
      <c r="A20" s="14"/>
      <c r="B20" s="15"/>
      <c r="C20" s="14"/>
    </row>
    <row r="21" spans="1:3" ht="28.15" customHeight="1" x14ac:dyDescent="0.25">
      <c r="A21" s="193" t="s">
        <v>18</v>
      </c>
      <c r="B21" s="81" t="s">
        <v>307</v>
      </c>
      <c r="C21" s="194" t="s">
        <v>198</v>
      </c>
    </row>
    <row r="22" spans="1:3" ht="28.15" customHeight="1" x14ac:dyDescent="0.25">
      <c r="A22" s="203" t="s">
        <v>35</v>
      </c>
      <c r="B22" s="195">
        <v>4</v>
      </c>
      <c r="C22" s="196" t="s">
        <v>172</v>
      </c>
    </row>
    <row r="23" spans="1:3" ht="22.5" customHeight="1" x14ac:dyDescent="0.25">
      <c r="A23" s="203" t="s">
        <v>34</v>
      </c>
      <c r="B23" s="195">
        <v>0</v>
      </c>
      <c r="C23" s="196" t="s">
        <v>173</v>
      </c>
    </row>
    <row r="24" spans="1:3" ht="20.25" customHeight="1" x14ac:dyDescent="0.25">
      <c r="A24" s="197" t="s">
        <v>2</v>
      </c>
      <c r="B24" s="195">
        <v>0</v>
      </c>
      <c r="C24" s="196" t="s">
        <v>181</v>
      </c>
    </row>
    <row r="25" spans="1:3" ht="20.25" customHeight="1" x14ac:dyDescent="0.25">
      <c r="A25" s="197" t="s">
        <v>3</v>
      </c>
      <c r="B25" s="195">
        <v>2</v>
      </c>
      <c r="C25" s="196"/>
    </row>
    <row r="26" spans="1:3" ht="20.25" customHeight="1" x14ac:dyDescent="0.25">
      <c r="A26" s="197" t="s">
        <v>199</v>
      </c>
      <c r="B26" s="195">
        <v>0</v>
      </c>
      <c r="C26" s="196"/>
    </row>
    <row r="27" spans="1:3" ht="20.25" customHeight="1" x14ac:dyDescent="0.25">
      <c r="A27" s="197" t="s">
        <v>200</v>
      </c>
      <c r="B27" s="195">
        <v>1</v>
      </c>
      <c r="C27" s="196" t="s">
        <v>174</v>
      </c>
    </row>
    <row r="28" spans="1:3" ht="20.25" customHeight="1" x14ac:dyDescent="0.25">
      <c r="A28" s="197" t="s">
        <v>6</v>
      </c>
      <c r="B28" s="195">
        <v>3</v>
      </c>
      <c r="C28" s="196"/>
    </row>
    <row r="29" spans="1:3" ht="20.25" customHeight="1" x14ac:dyDescent="0.25">
      <c r="A29" s="197" t="s">
        <v>7</v>
      </c>
      <c r="B29" s="195">
        <v>0</v>
      </c>
      <c r="C29" s="196" t="s">
        <v>175</v>
      </c>
    </row>
    <row r="30" spans="1:3" ht="20.25" customHeight="1" x14ac:dyDescent="0.25">
      <c r="A30" s="197" t="s">
        <v>8</v>
      </c>
      <c r="B30" s="195">
        <v>1</v>
      </c>
      <c r="C30" s="196" t="s">
        <v>176</v>
      </c>
    </row>
    <row r="31" spans="1:3" ht="20.25" customHeight="1" x14ac:dyDescent="0.25">
      <c r="A31" s="197" t="s">
        <v>9</v>
      </c>
      <c r="B31" s="195">
        <v>0</v>
      </c>
      <c r="C31" s="196"/>
    </row>
    <row r="32" spans="1:3" ht="20.25" customHeight="1" x14ac:dyDescent="0.25">
      <c r="A32" s="197" t="s">
        <v>10</v>
      </c>
      <c r="B32" s="195">
        <v>0</v>
      </c>
      <c r="C32" s="196"/>
    </row>
    <row r="33" spans="1:3" ht="20.25" customHeight="1" x14ac:dyDescent="0.25">
      <c r="A33" s="197" t="s">
        <v>11</v>
      </c>
      <c r="B33" s="195">
        <v>0</v>
      </c>
      <c r="C33" s="196"/>
    </row>
    <row r="34" spans="1:3" ht="20.25" customHeight="1" x14ac:dyDescent="0.25">
      <c r="A34" s="197" t="s">
        <v>12</v>
      </c>
      <c r="B34" s="195">
        <v>0</v>
      </c>
      <c r="C34" s="196"/>
    </row>
    <row r="35" spans="1:3" ht="20.25" customHeight="1" x14ac:dyDescent="0.25">
      <c r="A35" s="197" t="s">
        <v>13</v>
      </c>
      <c r="B35" s="195">
        <v>1</v>
      </c>
      <c r="C35" s="196" t="s">
        <v>182</v>
      </c>
    </row>
    <row r="36" spans="1:3" ht="20.25" customHeight="1" x14ac:dyDescent="0.25">
      <c r="A36" s="198" t="s">
        <v>14</v>
      </c>
      <c r="B36" s="195"/>
      <c r="C36" s="196"/>
    </row>
    <row r="37" spans="1:3" ht="32.25" customHeight="1" x14ac:dyDescent="0.25">
      <c r="A37" s="199" t="s">
        <v>15</v>
      </c>
      <c r="B37" s="195"/>
      <c r="C37" s="196" t="s">
        <v>177</v>
      </c>
    </row>
    <row r="38" spans="1:3" ht="20.25" customHeight="1" x14ac:dyDescent="0.25">
      <c r="A38" s="199" t="s">
        <v>16</v>
      </c>
      <c r="B38" s="195"/>
      <c r="C38" s="196" t="s">
        <v>178</v>
      </c>
    </row>
    <row r="39" spans="1:3" ht="54.75" customHeight="1" x14ac:dyDescent="0.25">
      <c r="A39" s="200" t="s">
        <v>17</v>
      </c>
      <c r="B39" s="201"/>
      <c r="C39" s="202" t="s">
        <v>179</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Archived Data</vt:lpstr>
      <vt:lpstr>Summary</vt:lpstr>
      <vt:lpstr>December</vt:lpstr>
      <vt:lpstr>January</vt:lpstr>
      <vt:lpstr>February</vt:lpstr>
      <vt:lpstr>March</vt:lpstr>
      <vt:lpstr>April</vt:lpstr>
      <vt:lpstr>May</vt:lpstr>
      <vt:lpstr>June</vt:lpstr>
      <vt:lpstr>July</vt:lpstr>
      <vt:lpstr>August</vt:lpstr>
      <vt:lpstr>September</vt:lpstr>
      <vt:lpstr>October</vt:lpstr>
      <vt:lpstr>November</vt:lpstr>
      <vt:lpstr>Sheet1</vt:lpstr>
      <vt:lpstr>Definitions</vt:lpstr>
      <vt:lpstr>Notes</vt:lpstr>
      <vt:lpstr>'Archived Data'!Print_Area</vt:lpstr>
      <vt:lpstr>August!Print_Area</vt:lpstr>
      <vt:lpstr>July!Print_Area</vt:lpstr>
      <vt:lpstr>June!Print_Area</vt:lpstr>
      <vt:lpstr>May!Print_Area</vt:lpstr>
      <vt:lpstr>October!Print_Area</vt:lpstr>
      <vt:lpstr>September!Print_Area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2019-11-15T21:57:00Z</cp:lastPrinted>
  <dcterms:created xsi:type="dcterms:W3CDTF">2019-06-02T01:40:52Z</dcterms:created>
  <dcterms:modified xsi:type="dcterms:W3CDTF">2019-12-29T23:45:58Z</dcterms:modified>
</cp:coreProperties>
</file>