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johnr\OneDrive\Desktop\11_Dec._2018_Nov._2019_Key Indicators_Monthly_Rolling_Final\"/>
    </mc:Choice>
  </mc:AlternateContent>
  <xr:revisionPtr revIDLastSave="0" documentId="8_{9EBD19FD-479B-4788-8F67-AEB1EC26EB44}" xr6:coauthVersionLast="45" xr6:coauthVersionMax="45" xr10:uidLastSave="{00000000-0000-0000-0000-000000000000}"/>
  <bookViews>
    <workbookView xWindow="-120" yWindow="-120" windowWidth="29040" windowHeight="15840" firstSheet="1" activeTab="13" xr2:uid="{E40E95A0-1013-4E22-8A80-B535A399005B}"/>
  </bookViews>
  <sheets>
    <sheet name="Archived Data" sheetId="14" r:id="rId1"/>
    <sheet name="Summary" sheetId="13" r:id="rId2"/>
    <sheet name="December" sheetId="3" r:id="rId3"/>
    <sheet name="January" sheetId="1" r:id="rId4"/>
    <sheet name="February" sheetId="2" r:id="rId5"/>
    <sheet name="March" sheetId="12" r:id="rId6"/>
    <sheet name="April" sheetId="11" r:id="rId7"/>
    <sheet name="May" sheetId="10" r:id="rId8"/>
    <sheet name="June" sheetId="9" r:id="rId9"/>
    <sheet name="July" sheetId="8" r:id="rId10"/>
    <sheet name="August" sheetId="7" r:id="rId11"/>
    <sheet name="September" sheetId="6" r:id="rId12"/>
    <sheet name="October" sheetId="5" r:id="rId13"/>
    <sheet name="November" sheetId="4" r:id="rId14"/>
    <sheet name="Definitions" sheetId="16" r:id="rId15"/>
    <sheet name="Note" sheetId="18" r:id="rId16"/>
  </sheets>
  <definedNames>
    <definedName name="_xlnm.Print_Area" localSheetId="0">'Archived Data'!$A$1:$N$34</definedName>
    <definedName name="_xlnm.Print_Area" localSheetId="10">August!$A$1:$C$43</definedName>
    <definedName name="_xlnm.Print_Area" localSheetId="9">July!$A$1:$C$42</definedName>
    <definedName name="_xlnm.Print_Area" localSheetId="12">October!$A$1:$C$42</definedName>
    <definedName name="_xlnm.Print_Area" localSheetId="11">Table14614[#All]</definedName>
    <definedName name="_xlnm.Print_Area" localSheetId="1">Summary!$A$2:$P$34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 i="13" l="1"/>
  <c r="I29" i="13"/>
  <c r="I30" i="13"/>
  <c r="I31" i="13"/>
  <c r="I32" i="13"/>
  <c r="I33" i="13"/>
  <c r="I34" i="13"/>
  <c r="H26" i="13" l="1"/>
  <c r="H27" i="13"/>
  <c r="H28" i="13"/>
  <c r="H29" i="13"/>
  <c r="H30" i="13"/>
  <c r="H31" i="13"/>
  <c r="H32" i="13"/>
  <c r="H33" i="13"/>
  <c r="H34" i="13"/>
  <c r="E19" i="13" l="1"/>
  <c r="E20" i="13"/>
  <c r="E21" i="13"/>
  <c r="E22" i="13"/>
  <c r="E23" i="13"/>
  <c r="E24" i="13"/>
  <c r="E25" i="13"/>
  <c r="E26" i="13"/>
  <c r="E27" i="13"/>
  <c r="E28" i="13"/>
  <c r="E29" i="13"/>
  <c r="E30" i="13"/>
  <c r="E31" i="13"/>
  <c r="E32" i="13"/>
  <c r="E33" i="13"/>
  <c r="E34" i="13"/>
  <c r="E18" i="13"/>
  <c r="E4" i="13"/>
  <c r="E5" i="13"/>
  <c r="E6" i="13"/>
  <c r="E7" i="13"/>
  <c r="E8" i="13"/>
  <c r="E9" i="13"/>
  <c r="E10" i="13"/>
  <c r="E11" i="13"/>
  <c r="E12" i="13"/>
  <c r="E13" i="13"/>
  <c r="E14" i="13"/>
  <c r="E15" i="13"/>
  <c r="E3" i="13"/>
  <c r="D4" i="13" l="1"/>
  <c r="D5" i="13"/>
  <c r="D6" i="13"/>
  <c r="D7" i="13"/>
  <c r="D8" i="13"/>
  <c r="D9" i="13"/>
  <c r="D10" i="13"/>
  <c r="D11" i="13"/>
  <c r="D12" i="13"/>
  <c r="D13" i="13"/>
  <c r="D14" i="13"/>
  <c r="D15" i="13"/>
  <c r="D3" i="13"/>
  <c r="F19" i="13"/>
  <c r="G19" i="13"/>
  <c r="B19" i="13"/>
  <c r="C19" i="13"/>
  <c r="D19" i="13"/>
  <c r="F20" i="13"/>
  <c r="G20" i="13"/>
  <c r="B20" i="13"/>
  <c r="C20" i="13"/>
  <c r="D20" i="13"/>
  <c r="F21" i="13"/>
  <c r="G21" i="13"/>
  <c r="B21" i="13"/>
  <c r="C21" i="13"/>
  <c r="D21" i="13"/>
  <c r="F22" i="13"/>
  <c r="G22" i="13"/>
  <c r="B22" i="13"/>
  <c r="C22" i="13"/>
  <c r="D22" i="13"/>
  <c r="F23" i="13"/>
  <c r="G23" i="13"/>
  <c r="B23" i="13"/>
  <c r="C23" i="13"/>
  <c r="D23" i="13"/>
  <c r="F24" i="13"/>
  <c r="G24" i="13"/>
  <c r="B24" i="13"/>
  <c r="C24" i="13"/>
  <c r="D24" i="13"/>
  <c r="F25" i="13"/>
  <c r="G25" i="13"/>
  <c r="B25" i="13"/>
  <c r="C25" i="13"/>
  <c r="D25" i="13"/>
  <c r="F26" i="13"/>
  <c r="G26" i="13"/>
  <c r="B26" i="13"/>
  <c r="C26" i="13"/>
  <c r="D26" i="13"/>
  <c r="F27" i="13"/>
  <c r="G27" i="13"/>
  <c r="B27" i="13"/>
  <c r="C27" i="13"/>
  <c r="D27" i="13"/>
  <c r="F28" i="13"/>
  <c r="G28" i="13"/>
  <c r="B28" i="13"/>
  <c r="C28" i="13"/>
  <c r="D28" i="13"/>
  <c r="F29" i="13"/>
  <c r="G29" i="13"/>
  <c r="B29" i="13"/>
  <c r="C29" i="13"/>
  <c r="D29" i="13"/>
  <c r="F30" i="13"/>
  <c r="G30" i="13"/>
  <c r="B30" i="13"/>
  <c r="C30" i="13"/>
  <c r="D30" i="13"/>
  <c r="F31" i="13"/>
  <c r="G31" i="13"/>
  <c r="B31" i="13"/>
  <c r="C31" i="13"/>
  <c r="D31" i="13"/>
  <c r="F32" i="13"/>
  <c r="G32" i="13"/>
  <c r="B32" i="13"/>
  <c r="C32" i="13"/>
  <c r="D32" i="13"/>
  <c r="F33" i="13"/>
  <c r="G33" i="13"/>
  <c r="B33" i="13"/>
  <c r="C33" i="13"/>
  <c r="D33" i="13"/>
  <c r="F34" i="13"/>
  <c r="G34" i="13"/>
  <c r="B34" i="13"/>
  <c r="C34" i="13"/>
  <c r="D34" i="13"/>
  <c r="O33" i="13" l="1"/>
  <c r="N33" i="13"/>
  <c r="O28" i="13"/>
  <c r="N28" i="13"/>
  <c r="O23" i="13"/>
  <c r="N23" i="13"/>
  <c r="N30" i="13"/>
  <c r="O30" i="13"/>
  <c r="O26" i="13"/>
  <c r="N26" i="13"/>
  <c r="N21" i="13"/>
  <c r="O21" i="13"/>
  <c r="O27" i="13"/>
  <c r="N27" i="13"/>
  <c r="N34" i="13"/>
  <c r="O34" i="13"/>
  <c r="N29" i="13"/>
  <c r="O29" i="13"/>
  <c r="N31" i="13"/>
  <c r="O31" i="13"/>
  <c r="N19" i="13"/>
  <c r="O19" i="13"/>
  <c r="O25" i="13"/>
  <c r="N25" i="13"/>
  <c r="N32" i="13"/>
  <c r="O32" i="13"/>
  <c r="N20" i="13"/>
  <c r="O20" i="13"/>
  <c r="N22" i="13"/>
  <c r="O22" i="13"/>
  <c r="O24" i="13"/>
  <c r="N24" i="13"/>
  <c r="D18" i="13"/>
  <c r="C18" i="13"/>
  <c r="B18" i="13"/>
  <c r="G18" i="13"/>
  <c r="F18" i="13"/>
  <c r="C4" i="13"/>
  <c r="C5" i="13"/>
  <c r="C6" i="13"/>
  <c r="C7" i="13"/>
  <c r="C8" i="13"/>
  <c r="C9" i="13"/>
  <c r="C10" i="13"/>
  <c r="C11" i="13"/>
  <c r="C12" i="13"/>
  <c r="C13" i="13"/>
  <c r="C14" i="13"/>
  <c r="C15" i="13"/>
  <c r="C3" i="13"/>
  <c r="B4" i="13"/>
  <c r="B5" i="13"/>
  <c r="B6" i="13"/>
  <c r="B7" i="13"/>
  <c r="B8" i="13"/>
  <c r="B9" i="13"/>
  <c r="B10" i="13"/>
  <c r="B11" i="13"/>
  <c r="B12" i="13"/>
  <c r="B13" i="13"/>
  <c r="B14" i="13"/>
  <c r="B15" i="13"/>
  <c r="B3" i="13"/>
  <c r="G4" i="13"/>
  <c r="G5" i="13"/>
  <c r="G6" i="13"/>
  <c r="G7" i="13"/>
  <c r="G8" i="13"/>
  <c r="G9" i="13"/>
  <c r="G10" i="13"/>
  <c r="G11" i="13"/>
  <c r="G12" i="13"/>
  <c r="G13" i="13"/>
  <c r="G14" i="13"/>
  <c r="G15" i="13"/>
  <c r="G3" i="13"/>
  <c r="F4" i="13"/>
  <c r="F5" i="13"/>
  <c r="F6" i="13"/>
  <c r="F7" i="13"/>
  <c r="F8" i="13"/>
  <c r="F9" i="13"/>
  <c r="F10" i="13"/>
  <c r="F11" i="13"/>
  <c r="F12" i="13"/>
  <c r="F13" i="13"/>
  <c r="F14" i="13"/>
  <c r="F15" i="13"/>
  <c r="F3" i="13"/>
  <c r="N4" i="13" l="1"/>
  <c r="O4" i="13"/>
  <c r="O14" i="13"/>
  <c r="N14" i="13"/>
  <c r="N13" i="13"/>
  <c r="O13" i="13"/>
  <c r="N12" i="13"/>
  <c r="O12" i="13"/>
  <c r="O18" i="13"/>
  <c r="N18" i="13"/>
  <c r="N5" i="13"/>
  <c r="O5" i="13"/>
  <c r="O3" i="13"/>
  <c r="O15" i="13"/>
  <c r="N15" i="13"/>
  <c r="N7" i="13"/>
  <c r="O7" i="13"/>
  <c r="N11" i="13"/>
  <c r="O11" i="13"/>
  <c r="N10" i="13"/>
  <c r="O10" i="13"/>
  <c r="N9" i="13"/>
  <c r="O9" i="13"/>
  <c r="O8" i="13"/>
  <c r="N8" i="13"/>
  <c r="N6" i="13"/>
  <c r="O6" i="13"/>
</calcChain>
</file>

<file path=xl/sharedStrings.xml><?xml version="1.0" encoding="utf-8"?>
<sst xmlns="http://schemas.openxmlformats.org/spreadsheetml/2006/main" count="988" uniqueCount="387">
  <si>
    <t>% Monthly Occupancy</t>
  </si>
  <si>
    <t>Narrative</t>
  </si>
  <si>
    <t>Long Term Care Indicators</t>
  </si>
  <si>
    <t>Number</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</si>
  <si>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</si>
  <si>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</si>
  <si>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</si>
  <si>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</si>
  <si>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</si>
  <si>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</si>
  <si>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</si>
  <si>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</si>
  <si>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</si>
  <si>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</si>
  <si>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</si>
  <si>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</si>
  <si>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</si>
  <si>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</si>
  <si>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</si>
  <si>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</si>
  <si>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</si>
  <si>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</si>
  <si>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</si>
  <si>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</si>
  <si>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</si>
  <si>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</si>
  <si>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Column7</t>
  </si>
  <si>
    <t>Column8</t>
  </si>
  <si>
    <t>Column9</t>
  </si>
  <si>
    <t>Column10</t>
  </si>
  <si>
    <t>Column11</t>
  </si>
  <si>
    <t>Column12</t>
  </si>
  <si>
    <t xml:space="preserve">Rolling Data Archive </t>
  </si>
  <si>
    <t>Monthly Average for Year Ending</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</si>
  <si>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</si>
  <si>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</si>
  <si>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</si>
  <si>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</si>
  <si>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</si>
  <si>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</si>
  <si>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</si>
  <si>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</si>
  <si>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</si>
  <si>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</si>
  <si>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</si>
  <si>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</si>
  <si>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</si>
  <si>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</si>
  <si>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</si>
  <si>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</si>
  <si>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</si>
  <si>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</si>
  <si>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</si>
  <si>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</si>
  <si>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</si>
  <si>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</si>
  <si>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</si>
  <si>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</si>
  <si>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</si>
  <si>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</si>
  <si>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</si>
  <si>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</si>
  <si>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</si>
  <si>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</si>
  <si>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</si>
  <si>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</si>
  <si>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</si>
  <si>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</si>
  <si>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</si>
  <si>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</si>
  <si>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</si>
  <si>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</si>
  <si>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</si>
  <si>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</si>
  <si>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</si>
  <si>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</si>
  <si>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</si>
  <si>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</si>
  <si>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</si>
  <si>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</si>
  <si>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</si>
  <si>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</si>
  <si>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</si>
  <si>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</si>
  <si>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</si>
  <si>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</si>
  <si>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</si>
  <si>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</si>
  <si>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</si>
  <si>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</si>
  <si>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</si>
  <si>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</si>
  <si>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</si>
  <si>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</si>
  <si>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</si>
  <si>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</si>
  <si>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</si>
  <si>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</si>
  <si>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</si>
  <si>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</si>
  <si>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</si>
  <si>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</si>
  <si>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</si>
  <si>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Feb.</t>
  </si>
  <si>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</si>
  <si>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</si>
  <si>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</si>
  <si>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</si>
  <si>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</si>
  <si>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</si>
  <si>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</si>
  <si>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</si>
  <si>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</si>
  <si>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</si>
  <si>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</si>
  <si>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</si>
  <si>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</si>
  <si>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</si>
  <si>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</si>
  <si>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</si>
  <si>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</si>
  <si>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</si>
  <si>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</si>
  <si>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</si>
  <si>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</si>
  <si>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</si>
  <si>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</si>
  <si>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</si>
  <si>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3 - 1 April 8, 1 - April 23 and last April 24. 3 - 4 business days to fill beds - 8 Calendar days due to Easter Stats.</t>
  </si>
  <si>
    <t>3 deaths expected, palliative and end of life measures</t>
  </si>
  <si>
    <t>Memo to nursing staff of staffing contingency and policy developed, advising staff how to reorganize the baths for that day or the next day.  Family concerned about timely action of resident being sent to hospital, meeting with family being arranged.</t>
  </si>
  <si>
    <t xml:space="preserve">Code White </t>
  </si>
  <si>
    <t>3 - Days during April 1 -3 Annual Fire Inspection Days - Evenings &amp; Nights April 30th.</t>
  </si>
  <si>
    <t>None</t>
  </si>
  <si>
    <t>3 PSW hires</t>
  </si>
  <si>
    <t>2 PSW resignation</t>
  </si>
  <si>
    <t>Introduced Skin &amp; Wound care program with MedLine, education for all nursing staff. Policy redevelopment going well with Nurse Consultants</t>
  </si>
  <si>
    <t>No new non-compliance issues</t>
  </si>
  <si>
    <t>Dec.
2018</t>
  </si>
  <si>
    <t>#115 rented May 1, #111 rented May 11, #313 rented May 18</t>
  </si>
  <si>
    <t>#27 rented June 8</t>
  </si>
  <si>
    <t>#314 rented April 1, #108 rented June 15, #206 rented June 1</t>
  </si>
  <si>
    <t>One Admission to the Suites</t>
  </si>
  <si>
    <t>Code white</t>
  </si>
  <si>
    <t>Multiple complaints about new tenant in PSA #112 - Easter weekend robbery in FC laundry</t>
  </si>
  <si>
    <t>Easter Craft Sale, Volunteer Appreciation</t>
  </si>
  <si>
    <t>Volunteer Appreciation - Heidi Elliot and Victoria Adshade provided an extraordinary volunteer event.</t>
  </si>
  <si>
    <t>Suite #204 rented May 25, #110 major reno not rented yet</t>
  </si>
  <si>
    <t>Villa K sold May 1</t>
  </si>
  <si>
    <t>New tenant in PSA - with significant support from Lutherwood, the Region of Waterloo and the Police Heather Congdon our housing coordinator worked to transition a man previously homeless into an apartment.  Due in large part, to his friends knocking on window and smoking in the unit, there were challenges.</t>
  </si>
  <si>
    <t>May
2019</t>
  </si>
  <si>
    <t>Jan.
2019</t>
  </si>
  <si>
    <t>Feb.
2019</t>
  </si>
  <si>
    <t>2019
May</t>
  </si>
  <si>
    <t>2019
April</t>
  </si>
  <si>
    <t>May 13 &amp; 17 = 6 &amp; 9 days to fill the beds from the time offer extended to move in.</t>
  </si>
  <si>
    <t>May 1 &amp; 3</t>
  </si>
  <si>
    <t>All 3 complaints resolved to satisfaction</t>
  </si>
  <si>
    <t>May 22 - Code Yellow drill held.</t>
  </si>
  <si>
    <t>May 6, 23 &amp; 30</t>
  </si>
  <si>
    <t xml:space="preserve">1 - May 10 HS Care missed, 2 - May 28 Fall resulting in injury, 3 - May 30 - Resident to Resident abuse. </t>
  </si>
  <si>
    <t xml:space="preserve">TSSA - Elevator Inspections </t>
  </si>
  <si>
    <t>Outstanding Orders from October RQI</t>
  </si>
  <si>
    <t>Resolved through investigation</t>
  </si>
  <si>
    <t>1 ADMIN IT, 1 PSW, I Dietary Aide</t>
  </si>
  <si>
    <t>St. Louis PSW Student placement in LTC (12 students completed placement)</t>
  </si>
  <si>
    <t>Staffing continues to be a challenge. Hired 5 PSW Students from St. Louis to start mid July.</t>
  </si>
  <si>
    <t>Mother's Day Tea well attended.</t>
  </si>
  <si>
    <t>FS 110 - rented June 10</t>
  </si>
  <si>
    <t>FA 315 - rented June 22, FA 215 - rented July 1</t>
  </si>
  <si>
    <t>FC 27 - rented June 8</t>
  </si>
  <si>
    <t>PSA 206 - rented June 1, PSA 108 - rented June 15, PSA 116 - rented June 22, PSA 114 - not ready to show</t>
  </si>
  <si>
    <t>PSA 314; FA 115, 111, 313; FS 204</t>
  </si>
  <si>
    <t>PSA 116; FA 215, 315</t>
  </si>
  <si>
    <t>6 related to PSA 112 issues; plus we had the PSA annual meeting. 4 Related to FC - Resident complaints about other residents.</t>
  </si>
  <si>
    <t>Had the PSA semi annual tenant meeting, training - Leadership Day, Anti-Bullying Workshop, Hospice Palliative Care</t>
  </si>
  <si>
    <t>Held a Community Resource Meeting with Police at PSA, Managing the cleaning schedule for apartments as they are ready, ensuring that apartments are ready for admissions, Television installations - issues with current and new hook ups</t>
  </si>
  <si>
    <t>May 2019 Narrative</t>
  </si>
  <si>
    <t>5 staff less than 3 months, 1 Chaplain contract expired.</t>
  </si>
  <si>
    <t xml:space="preserve">Mothers Day Tea - well attended about 100 residents, even had a little dancing happen! PSA Bowling party - a nice evening event that I attended to build some positive connections in the building. Mother's Day Sale - raised $650.00 for the craft room. </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</si>
  <si>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</si>
  <si>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</si>
  <si>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</si>
  <si>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</si>
  <si>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</si>
  <si>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</si>
  <si>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</si>
  <si>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</si>
  <si>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</si>
  <si>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</si>
  <si>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June
2019</t>
  </si>
  <si>
    <t>April 2019 Narrative</t>
  </si>
  <si>
    <t>2019 June Narrative</t>
  </si>
  <si>
    <t>June 4, 12 &amp; 27</t>
  </si>
  <si>
    <t>June 6 - both</t>
  </si>
  <si>
    <t>Code Black - Bomb Threat - June 12</t>
  </si>
  <si>
    <t>June 13, 20 &amp; 21</t>
  </si>
  <si>
    <t>Public Health for Pool - June 19, MOHLTC arrived June 26 for Follow-up</t>
  </si>
  <si>
    <t>Outstanding Orders from RQI</t>
  </si>
  <si>
    <t>7 Casuals, 5 Part-time, 1 Admin</t>
  </si>
  <si>
    <t>3 PT, 1 Admin</t>
  </si>
  <si>
    <t>Staffing - recruitment from Student pool will be great help over the summer and into the fall. PSW Students - hired 5 from placement.</t>
  </si>
  <si>
    <t>2019
Number</t>
  </si>
  <si>
    <t>204 &amp; 303 Both  Units  now occupied. 1 transfer from FA in June, 1 Internal move in July</t>
  </si>
  <si>
    <t>FA 215 - Rented July 1</t>
  </si>
  <si>
    <t>FC 9 - Rented July 1</t>
  </si>
  <si>
    <t>PSA 114; PSA 305 - Rented July 20</t>
  </si>
  <si>
    <t>PSA 206, FC 27, FS 110, PSA 108, PSA 116, FA 315</t>
  </si>
  <si>
    <t>FA 411 (Move to external Retirement home); FA 703 (Married another FA tenant); FS 303 (Passed Away); FA 611 (Move to FMH LTC)</t>
  </si>
  <si>
    <t xml:space="preserve">1 PSA - re 112; 3 FC prior to annual meeting </t>
  </si>
  <si>
    <t>Captured above</t>
  </si>
  <si>
    <t xml:space="preserve"> </t>
  </si>
  <si>
    <t>FC Annual Meeting, Updated PSA fire sheets</t>
  </si>
  <si>
    <t xml:space="preserve">Multiple Admissions needing more assistance with transition and telecommunication hookups. More time needed for Billing due to a medical LOA. Scheduling of Paint, Housekeeping and Flooring contractors. </t>
  </si>
  <si>
    <t>Senior's Month Event (Fairview Band as entertainment), Father's Day Tea, Strawberry Social, Pool and Patio began, Memorial Service</t>
  </si>
  <si>
    <t>2019
June</t>
  </si>
  <si>
    <t xml:space="preserve">16 days to fill LTC bed. Offered beds then turned down within 5 days </t>
  </si>
  <si>
    <t>LTC - Improper treatment</t>
  </si>
  <si>
    <t>2 Falls - 1 Improper treatment</t>
  </si>
  <si>
    <t>$72K Villa roofing replacement</t>
  </si>
  <si>
    <t>MOHLTC arrival</t>
  </si>
  <si>
    <t>Father's Day event, Seniors Month, Annual BBQ, Strawberry Social</t>
  </si>
  <si>
    <t>12 
Month Average</t>
  </si>
  <si>
    <t>12  
Month
 Average</t>
  </si>
  <si>
    <t>July 2019 Narrative</t>
  </si>
  <si>
    <t>July
2019</t>
  </si>
  <si>
    <t>New Admission July 2.</t>
  </si>
  <si>
    <t>Phone disconnection / 1 Care Issue - Both resolved.</t>
  </si>
  <si>
    <t>Code Yellow - Suites</t>
  </si>
  <si>
    <t>July 22 - day shift, July 31 afternoons and nights.</t>
  </si>
  <si>
    <t>Resident to Resident (2 HIN's).</t>
  </si>
  <si>
    <t>MOHLTC arrived June 26 for RQI Follow Up - Departed July 11 - In house 11 days.</t>
  </si>
  <si>
    <t>5 Orders cleared, 2 re-issues, 13 CI Inquiries, 1 Inspection Complaint , 7 Follow-ups.</t>
  </si>
  <si>
    <t>LOA Denied. Union awareness campaigns from HOPE and Unifor throughout month.</t>
  </si>
  <si>
    <t>Summer Students, PSW LTC &amp; IALP.</t>
  </si>
  <si>
    <t xml:space="preserve"> 5 Summer Students hired through Canada grants.</t>
  </si>
  <si>
    <t>Having MOH in house again so soon and for so long. Union Drives are concerning.</t>
  </si>
  <si>
    <t xml:space="preserve">Pool &amp; Patio Events well attended. </t>
  </si>
  <si>
    <t>FS 303, 315, 316</t>
  </si>
  <si>
    <t>FA 411 (Rented August 1); FA 611 (Rented August 28); FA 703 (Rented September 1).</t>
  </si>
  <si>
    <t>FC 9.</t>
  </si>
  <si>
    <t>PSA 114 (Shown August 2nd) - needs kitchen installed.</t>
  </si>
  <si>
    <t>Annual Villa Meeting Held July 10th. Minor issues being addressed.</t>
  </si>
  <si>
    <t>FC 9; FA 215; FS 303; PSA 305.</t>
  </si>
  <si>
    <t>FS 315 and FS 316 - Internal move to FS 303; PSA 313 - Moving to FA 611; FC 15 - Moving to FA 411; FA 709 -  One Passed Away.</t>
  </si>
  <si>
    <t>PSA concerning another residents behaviour. FC Smoking, FA Smoking.</t>
  </si>
  <si>
    <t>Code Yellow - Suites missing resident.</t>
  </si>
  <si>
    <t>FC Annual Fire Drill.</t>
  </si>
  <si>
    <t>Resource Coordinator has moved into her fulltime role with retirement/community and has been an asset for assisting with planning for Phase 2, 3 &amp; 4. Complete revamp of Fairview Suites schedule has been a positive transition for staff and makes for more consistent scheduling and continuity for Residents. 15 new PSW to be hired for Program.</t>
  </si>
  <si>
    <t>A/C installations (hard to find a company who will install; only portable ones at PSA now due to window height), death in the apartment tower.</t>
  </si>
  <si>
    <t>Ice Cream Shoppe started, Pool and Patio continues, Women Walking to Grow, Social Club BBQ for staff.</t>
  </si>
  <si>
    <t>IAPL Updates</t>
  </si>
  <si>
    <t>2019
July</t>
  </si>
  <si>
    <t xml:space="preserve">1 Summer. </t>
  </si>
  <si>
    <t>A/C installations complete and billed; PSA 112 signed an N11 to leave August 30th; FC enrance board reprogrammed with new residents added, FC Fire Drill, navigated billing with Accounts Payable new recycling bags for all buildings, FV annual meeting.</t>
  </si>
  <si>
    <t>2019
Aug.</t>
  </si>
  <si>
    <t>Aug.
2019</t>
  </si>
  <si>
    <t>12 
Month Sum</t>
  </si>
  <si>
    <t>August
Number</t>
  </si>
  <si>
    <t>August 2019 - Narrative</t>
  </si>
  <si>
    <t xml:space="preserve">Elevator / Generator testing completed. </t>
  </si>
  <si>
    <t>August 23, August 27</t>
  </si>
  <si>
    <t>TSSA - Elevators</t>
  </si>
  <si>
    <t>From RQI</t>
  </si>
  <si>
    <t>Nursing</t>
  </si>
  <si>
    <t>4 Students, 3 PSW's, 1 Admin. (6 returning to school)</t>
  </si>
  <si>
    <t>Union Campaign continued with HOPE and Unifor</t>
  </si>
  <si>
    <t>315, 316 &amp; 103</t>
  </si>
  <si>
    <t>411 &amp; 611</t>
  </si>
  <si>
    <t>15 &amp; 9</t>
  </si>
  <si>
    <t xml:space="preserve">113, 313, </t>
  </si>
  <si>
    <t>2 move outs to LTC, 1 internal moves and 1 death.</t>
  </si>
  <si>
    <t>FA - Smoking, Food Services, Resident to Resident interaction.</t>
  </si>
  <si>
    <t>Pool &amp; TSSA - Elevators. TSSA Orders being worked on.</t>
  </si>
  <si>
    <t xml:space="preserve">Successfully filled 15 brand new lines for new IALP program to roll out in September. Great start with phase 2 in Community. </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</si>
  <si>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</si>
  <si>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</si>
  <si>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August 22 / August 24th - Bed offers out</t>
  </si>
  <si>
    <t xml:space="preserve">Lack of office space and designated area for Community Care Department. </t>
  </si>
  <si>
    <t>Ice cream social for the Suites Residents at Nurse Doris' home in Wellesley was a big hit!</t>
  </si>
  <si>
    <t>Peach Social with LTC &amp; Centre - Sponsored in part by MP Bryan May. Finished up all home area BBQ’s for the summer 
   ~ Ethical Parrots interactive program in evening well attended. 
   ~ New technology - Installed Google Mini’s on each home area.  
   ~ Residents and staff can access music, ask google questions.</t>
  </si>
  <si>
    <t># Monthly Occupancy  Villas</t>
  </si>
  <si>
    <t>September</t>
  </si>
  <si>
    <t>September
Number</t>
  </si>
  <si>
    <t>September 2019 Narrative</t>
  </si>
  <si>
    <t>September 2019  Narrative</t>
  </si>
  <si>
    <t>Long time to fill beds. Beds not accepted x 2 - Residents settled in another LTC Home, lost 12 days waiting for 3 admissions.</t>
  </si>
  <si>
    <t>Sept 16, 20 &amp; 26</t>
  </si>
  <si>
    <t>Sept 2 &amp; 24</t>
  </si>
  <si>
    <t>Understanding Personal Comfort Allowance, Care concerns</t>
  </si>
  <si>
    <t>Code Purple - Intruder Alert - Sept 19th</t>
  </si>
  <si>
    <t>Sept 11 - Days, Sept 25 evening and nights. - Fire Drill planning for evacuation on Oct 2.</t>
  </si>
  <si>
    <t>Remain Outstanding from RQI</t>
  </si>
  <si>
    <t xml:space="preserve">21 for IALP Program, 4 for LTC  </t>
  </si>
  <si>
    <t>2 IALP program, 1 LTC</t>
  </si>
  <si>
    <t xml:space="preserve">Kindness Mentor 3 day Training launched. / Ongoing Improvements in Nursing </t>
  </si>
  <si>
    <t>Union campaign continued with Unifor (HOPE has left)</t>
  </si>
  <si>
    <t xml:space="preserve">OLTCA Conference </t>
  </si>
  <si>
    <t>FS 321 (rented for Oct 5th); Notices given for FS 101 and FS 217</t>
  </si>
  <si>
    <t>FA 208 (rented for Oct 19th); FA 709 (Rented for Oct 28); Notice given for FA 704 and FA 412</t>
  </si>
  <si>
    <t>Notice given for FC 4</t>
  </si>
  <si>
    <t>PSA 112, PSA 113 - showing both units currently</t>
  </si>
  <si>
    <t>FA 611, FA 703, PSA 114, PSA 313</t>
  </si>
  <si>
    <t>18 New hires for the Community IALP Program, 2 hires for the IALP/Suites and 1 new Suites hire.</t>
  </si>
  <si>
    <t>2 Terminations - both Community positions</t>
  </si>
  <si>
    <t>Challenges - Timeline with new electronic charting and scheduling systems. Working with Alayacare to implement new systems.</t>
  </si>
  <si>
    <t>Eviction of a troublesome tenant at PSA and completion of the renovation of PSA 114; successful shut down and return of power to the main apartment tower (Transformer Replacement Sept 21)</t>
  </si>
  <si>
    <t xml:space="preserve">Difficult turn over with unit 703 and 709 - highly demanding families </t>
  </si>
  <si>
    <t>Kindness Event, Alzheimer Coffee Hour, ONPHA Regional Meeting</t>
  </si>
  <si>
    <t>FS 321 (move to LTC); FS 101 (move to hospice); FA 412 (move to FS); FC 4 (move to FA); FA 704 (move closer to family); 
FS 217 (passed away)</t>
  </si>
  <si>
    <t>Sept.
2019</t>
  </si>
  <si>
    <t>2019
Sept.</t>
  </si>
  <si>
    <t>March
2019</t>
  </si>
  <si>
    <t>April
2019</t>
  </si>
  <si>
    <t>October
Number</t>
  </si>
  <si>
    <t>October</t>
  </si>
  <si>
    <t>November
Number</t>
  </si>
  <si>
    <t>November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</si>
  <si>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</si>
  <si>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December</t>
  </si>
  <si>
    <t>December
Number</t>
  </si>
  <si>
    <t>January</t>
  </si>
  <si>
    <t>December 2018 Narrative</t>
  </si>
  <si>
    <t>October 2019 Narrative</t>
  </si>
  <si>
    <t>Length of time to fill beds increased.</t>
  </si>
  <si>
    <t xml:space="preserve">October 7, move in. </t>
  </si>
  <si>
    <t>Oct 26 &amp; 29 deaths</t>
  </si>
  <si>
    <t>Fire Evacuation Oct 3rd</t>
  </si>
  <si>
    <t>October 3rd -Annual Fire Evacuation - Code Green, October 24 - Annual Fire Inspection</t>
  </si>
  <si>
    <t>Financial Abuse by POA (Also reported to WRPS)</t>
  </si>
  <si>
    <t>MOHLTC - Follow up October 29, 20 &amp; 31. Pool Inspection Oct 28, Food Safety Inception Oct 18, Hair Salon Inspection Oct 28.</t>
  </si>
  <si>
    <t>MOHLTC Orders cleared October 31. No Outstanding issues.</t>
  </si>
  <si>
    <t>FC Boiler installation and exhaust</t>
  </si>
  <si>
    <t>1 Admin, 1 LTC PSW</t>
  </si>
  <si>
    <t>1 Admin, 1 Cook, 1 PRN (2 probationary staff)</t>
  </si>
  <si>
    <t>MOHLTC Orders have been cleared. Fire Evacuation LTC. PAC Meeting, Operational Planning, Flu Clinic 88% Staff, 90% Residents</t>
  </si>
  <si>
    <t>Unifor campaign ongoing. LTC Fire Inspection</t>
  </si>
  <si>
    <t>Oktoberfest &amp; Thanksgiving events well attended.</t>
  </si>
  <si>
    <t>Notices given for FS 201 and FS 315</t>
  </si>
  <si>
    <t>FA 412 - rented for Nov 23rd; FA 704 - rented for Nov 15th; Notices given for FA 115 and FA 117</t>
  </si>
  <si>
    <t xml:space="preserve">FC 4 - not yet rented </t>
  </si>
  <si>
    <t>PSA 113 - rented for Nov 16th; PSA 112 - rented for Dec 15th; Notice given for PSA 213</t>
  </si>
  <si>
    <t>Oct 3, 4 &amp; 5 - Suites Admissions, FA Move In.</t>
  </si>
  <si>
    <t>1 Death - Suites,  1 Death FA, 1 Discharge - Suites to Home</t>
  </si>
  <si>
    <t>Fridge replacement, shower temperature (wall removed to reach mixer)</t>
  </si>
  <si>
    <t>Full Code Green - Suites Fire Evacuation Oct 3rd</t>
  </si>
  <si>
    <t>October 3rd -Annual Fire Evacuation, October 24 - Annual Fire Inspection</t>
  </si>
  <si>
    <t>Community Casual PSW</t>
  </si>
  <si>
    <t>2 Resignations in IALP - 1  new opportunity closer to home, 1 due to fear of heights when in apartment tower - resigned after first day.</t>
  </si>
  <si>
    <t>Many compliments from families and Residents around new community team and care provided (walk ins, emails and calls) Removal of CDR stairs; Water shut off for repairs in FA basement</t>
  </si>
  <si>
    <t xml:space="preserve">Oktoberfest &amp; Thanksgiving events well attended. Flu Clinics - suites October 30 - 100% vaccinated. October 31- 76 Residents in Apartment tower vaccinated </t>
  </si>
  <si>
    <r>
      <t>Complaints (</t>
    </r>
    <r>
      <rPr>
        <i/>
        <sz val="12"/>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</si>
  <si>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</si>
  <si>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Unifor campaign ongoing. Fire Evacuation in Suites. Alayacare much more tedious data entry than expected. Removal of CDR Stairs closed dining room for 3 days. Meal Service in Aud. Relocation of daily events.</t>
  </si>
  <si>
    <t>Oct.
2019</t>
  </si>
  <si>
    <t>2019
Oct.</t>
  </si>
  <si>
    <t xml:space="preserve">Both room temperature related - 1 too hot and 1 too cold. </t>
  </si>
  <si>
    <t>November 2019 Narrative</t>
  </si>
  <si>
    <t>2019
Nov.</t>
  </si>
  <si>
    <t>Nov.
2019</t>
  </si>
  <si>
    <t>Beds seem to be vacant longer - we accept and the bed is turned down - make a re-offer (this could take 10 days in total)</t>
  </si>
  <si>
    <t>November 7, 18 &amp; 21</t>
  </si>
  <si>
    <t>November 10 &amp; 27</t>
  </si>
  <si>
    <t>1 new LTC resident expecting higher level of care. 2 Same family re care, 1 family wanted it filed with CIATT.</t>
  </si>
  <si>
    <t>Code Silver Nov 18th, Mandatory Education Sessions Nov 20 &amp; 27th</t>
  </si>
  <si>
    <t>Nov 6 Days, 21 Evenings, 22 nights</t>
  </si>
  <si>
    <t xml:space="preserve">Fall resulting Fracture </t>
  </si>
  <si>
    <t>TSSA Nov 11, Ministry of Transport -Bus Inspection Nov 8th</t>
  </si>
  <si>
    <t>ARJO Equipment Preventative Maintenance Annual Package.</t>
  </si>
  <si>
    <t>Several complaints re introduction of new routines / schedules / workload.</t>
  </si>
  <si>
    <t>2 PSW LTC, 3 PSW Community</t>
  </si>
  <si>
    <t>Administration</t>
  </si>
  <si>
    <t>MOHLTC Orders resolved - Cupcake Celebration, Bring your Kids to Work Day, World Kindness Day 13th, Education Days, Family Council Raffle &amp; Sale raised $3000 to purchase hand held devices. New hours in LTC Implemented, great outcomes for residents. Preventative Maintenance completed on all nursing equipment.</t>
  </si>
  <si>
    <t>Resident on MLOA, Foot Care Increase notice.</t>
  </si>
  <si>
    <t>FS 201 - Rented Dec 1</t>
  </si>
  <si>
    <t>FA 115 - Rented Dec 14; FA 117 - showing (Bachelor)</t>
  </si>
  <si>
    <t>FC 4 - Rented Jan 15</t>
  </si>
  <si>
    <t>PSA 112 - Rented Dec 14; PSA 102 - showing (Bachelor)</t>
  </si>
  <si>
    <t>FA 704, FA 412, PSA 113, FS 315</t>
  </si>
  <si>
    <t>FA 115 (death), FA 710 (death), FS 201 (death), FS 315 (Moved in with family)</t>
  </si>
  <si>
    <t>Snow Removal x 3, 2 Resident to Resident disputes, Slip &amp; Fall in parking lot.</t>
  </si>
  <si>
    <t xml:space="preserve">IALP office is fully furnished and we are absolutely loving it. Thank you to all who assisted with our new space ! </t>
  </si>
  <si>
    <t>Learning how to navigate increases/decreases of hours with little notice and maintain staff capacity and schedules.  Early Snow Fall</t>
  </si>
  <si>
    <t>Outstanding Orders cleared - MOHLTC Report Received Nov 5th.</t>
  </si>
  <si>
    <t xml:space="preserve">Successful annual handcraft sale </t>
  </si>
  <si>
    <t>World Kindness Day - Smile Cookies Nov 13, Handcraft Sale,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</si>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</sst>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sz val="12"/>
      <color theme="0"/>
      <name val="Calibri"/>
      <family val="2"/>
      <scheme val="minor"/>
    </font>
    <font>
      <b/>
      <i/>
      <sz val="12"/>
      <color theme="1"/>
      <name val="Calibri"/>
      <family val="2"/>
      <scheme val="minor"/>
    </font>
    <font>
      <sz val="14"/>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8"/>
        <bgColor indexed="64"/>
      </patternFill>
    </fill>
    <fill>
      <patternFill patternType="solid">
        <fgColor theme="4"/>
        <bgColor indexed="64"/>
      </patternFill>
    </fill>
    <fill>
      <patternFill patternType="solid">
        <fgColor theme="8" tint="0.79998168889431442"/>
        <bgColor theme="8" tint="0.79998168889431442"/>
      </patternFill>
    </fill>
  </fills>
  <borders count="64">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theme="7" tint="-0.24994659260841701"/>
      </left>
      <right style="thin">
        <color theme="7" tint="-0.24994659260841701"/>
      </right>
      <top/>
      <bottom/>
      <diagonal/>
    </border>
    <border>
      <left/>
      <right style="thin">
        <color theme="7" tint="-0.24994659260841701"/>
      </right>
      <top/>
      <bottom/>
      <diagonal/>
    </border>
    <border>
      <left style="thin">
        <color theme="7" tint="-0.24994659260841701"/>
      </left>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8" tint="-0.24994659260841701"/>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style="thin">
        <color theme="7" tint="-0.24994659260841701"/>
      </bottom>
      <diagonal/>
    </border>
    <border>
      <left style="thin">
        <color theme="7" tint="-0.24994659260841701"/>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style="thin">
        <color theme="7" tint="-0.24994659260841701"/>
      </bottom>
      <diagonal/>
    </border>
    <border>
      <left/>
      <right style="thin">
        <color theme="7" tint="-0.24994659260841701"/>
      </right>
      <top/>
      <bottom style="thin">
        <color theme="7" tint="-0.24994659260841701"/>
      </bottom>
      <diagonal/>
    </border>
    <border>
      <left style="thin">
        <color indexed="64"/>
      </left>
      <right/>
      <top style="thin">
        <color theme="8" tint="-0.24994659260841701"/>
      </top>
      <bottom/>
      <diagonal/>
    </border>
    <border>
      <left/>
      <right style="thin">
        <color theme="7" tint="-0.24994659260841701"/>
      </right>
      <top style="thin">
        <color theme="7" tint="-0.24994659260841701"/>
      </top>
      <bottom style="thin">
        <color theme="7" tint="-0.24994659260841701"/>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style="thin">
        <color theme="8" tint="-0.24994659260841701"/>
      </left>
      <right/>
      <top/>
      <bottom/>
      <diagonal/>
    </border>
    <border>
      <left/>
      <right style="thin">
        <color theme="8" tint="-0.24994659260841701"/>
      </right>
      <top/>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s>
  <cellStyleXfs count="1">
    <xf numFmtId="0" fontId="0" fillId="0" borderId="0"/>
  </cellStyleXfs>
  <cellXfs count="273">
    <xf numFmtId="0" fontId="0" fillId="0" borderId="0" xfId="0"/>
    <xf numFmtId="17"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7" borderId="27" xfId="0" applyFill="1" applyBorder="1"/>
    <xf numFmtId="0" fontId="0" fillId="7" borderId="25" xfId="0" applyFill="1" applyBorder="1" applyAlignment="1">
      <alignment horizontal="center"/>
    </xf>
    <xf numFmtId="0" fontId="0" fillId="0" borderId="25" xfId="0" applyBorder="1" applyAlignment="1">
      <alignment horizontal="center"/>
    </xf>
    <xf numFmtId="0" fontId="3" fillId="0" borderId="8" xfId="0" applyFont="1" applyBorder="1"/>
    <xf numFmtId="0" fontId="1" fillId="4" borderId="29" xfId="0" applyFont="1" applyFill="1" applyBorder="1" applyAlignment="1">
      <alignment vertical="top"/>
    </xf>
    <xf numFmtId="0" fontId="0" fillId="0" borderId="1" xfId="0" applyBorder="1"/>
    <xf numFmtId="0" fontId="0" fillId="0" borderId="29" xfId="0" applyBorder="1" applyAlignment="1">
      <alignment vertical="top" wrapText="1"/>
    </xf>
    <xf numFmtId="0" fontId="0" fillId="0" borderId="7" xfId="0" applyBorder="1"/>
    <xf numFmtId="0" fontId="0" fillId="0" borderId="27" xfId="0" applyBorder="1"/>
    <xf numFmtId="0" fontId="0" fillId="0" borderId="5" xfId="0" applyBorder="1"/>
    <xf numFmtId="0" fontId="3" fillId="7" borderId="26" xfId="0" applyFont="1" applyFill="1" applyBorder="1"/>
    <xf numFmtId="0" fontId="1" fillId="7" borderId="26" xfId="0" applyFont="1" applyFill="1" applyBorder="1" applyAlignment="1">
      <alignment vertical="top" wrapText="1"/>
    </xf>
    <xf numFmtId="0" fontId="0" fillId="0" borderId="26" xfId="0" applyBorder="1" applyAlignment="1">
      <alignment vertical="top" wrapText="1"/>
    </xf>
    <xf numFmtId="0" fontId="0" fillId="0" borderId="35" xfId="0" applyBorder="1"/>
    <xf numFmtId="0" fontId="8" fillId="8" borderId="39" xfId="0" applyFont="1" applyFill="1" applyBorder="1"/>
    <xf numFmtId="0" fontId="8" fillId="8" borderId="32" xfId="0" applyFont="1" applyFill="1" applyBorder="1" applyAlignment="1">
      <alignment horizontal="center"/>
    </xf>
    <xf numFmtId="0" fontId="8" fillId="8" borderId="6" xfId="0" applyFont="1" applyFill="1" applyBorder="1" applyAlignment="1">
      <alignment horizontal="left"/>
    </xf>
    <xf numFmtId="0" fontId="0" fillId="0" borderId="4" xfId="0" applyBorder="1" applyAlignment="1">
      <alignment horizontal="center"/>
    </xf>
    <xf numFmtId="0" fontId="0" fillId="0" borderId="1" xfId="0" applyBorder="1" applyAlignment="1">
      <alignment horizontal="center"/>
    </xf>
    <xf numFmtId="0" fontId="0" fillId="0" borderId="30" xfId="0" applyBorder="1"/>
    <xf numFmtId="0" fontId="1" fillId="0" borderId="29" xfId="0" applyFont="1" applyFill="1" applyBorder="1" applyAlignment="1">
      <alignment vertical="top" wrapText="1"/>
    </xf>
    <xf numFmtId="0" fontId="2" fillId="0" borderId="29" xfId="0"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3" xfId="0" applyBorder="1" applyAlignment="1">
      <alignment horizontal="center"/>
    </xf>
    <xf numFmtId="0" fontId="3" fillId="7" borderId="38" xfId="0" applyFont="1" applyFill="1" applyBorder="1"/>
    <xf numFmtId="0" fontId="0" fillId="7" borderId="34" xfId="0" applyFill="1" applyBorder="1" applyAlignment="1">
      <alignment horizontal="center"/>
    </xf>
    <xf numFmtId="0" fontId="0" fillId="7" borderId="37" xfId="0" applyFill="1" applyBorder="1"/>
    <xf numFmtId="0" fontId="1" fillId="7" borderId="40" xfId="0" applyFont="1" applyFill="1" applyBorder="1" applyAlignment="1">
      <alignment vertical="top" wrapText="1"/>
    </xf>
    <xf numFmtId="0" fontId="0" fillId="0" borderId="28" xfId="0" applyBorder="1" applyAlignment="1">
      <alignment horizontal="center"/>
    </xf>
    <xf numFmtId="0" fontId="0" fillId="0" borderId="31" xfId="0" applyBorder="1"/>
    <xf numFmtId="0" fontId="0" fillId="0" borderId="40" xfId="0" applyBorder="1" applyAlignment="1">
      <alignment vertical="top" wrapText="1"/>
    </xf>
    <xf numFmtId="0" fontId="2" fillId="0" borderId="40" xfId="0" applyFont="1" applyFill="1" applyBorder="1" applyAlignment="1">
      <alignment horizontal="right" vertical="top" wrapText="1"/>
    </xf>
    <xf numFmtId="0" fontId="2" fillId="0" borderId="36" xfId="0" applyFont="1" applyFill="1" applyBorder="1" applyAlignment="1">
      <alignment horizontal="right" vertical="top" wrapText="1"/>
    </xf>
    <xf numFmtId="0" fontId="0" fillId="0" borderId="33" xfId="0" applyBorder="1" applyAlignment="1">
      <alignment horizontal="center"/>
    </xf>
    <xf numFmtId="0" fontId="0" fillId="0" borderId="7" xfId="0" applyBorder="1" applyAlignment="1">
      <alignment wrapText="1"/>
    </xf>
    <xf numFmtId="0" fontId="6" fillId="4" borderId="29" xfId="0" applyFont="1" applyFill="1" applyBorder="1" applyAlignment="1">
      <alignment vertical="top"/>
    </xf>
    <xf numFmtId="10" fontId="0" fillId="0" borderId="30" xfId="0" applyNumberFormat="1" applyBorder="1" applyAlignment="1">
      <alignment horizontal="left" vertical="top" wrapText="1"/>
    </xf>
    <xf numFmtId="0" fontId="0" fillId="0" borderId="30" xfId="0" applyBorder="1" applyAlignment="1">
      <alignment wrapText="1"/>
    </xf>
    <xf numFmtId="0" fontId="0" fillId="0" borderId="5" xfId="0" applyBorder="1" applyAlignment="1">
      <alignment wrapText="1"/>
    </xf>
    <xf numFmtId="0" fontId="0" fillId="7" borderId="37" xfId="0" applyFill="1" applyBorder="1" applyAlignment="1">
      <alignment wrapText="1"/>
    </xf>
    <xf numFmtId="0" fontId="0" fillId="0" borderId="31" xfId="0" applyBorder="1" applyAlignment="1">
      <alignment horizontal="left" wrapText="1"/>
    </xf>
    <xf numFmtId="0" fontId="0" fillId="0" borderId="31" xfId="0" applyBorder="1" applyAlignment="1">
      <alignment wrapText="1"/>
    </xf>
    <xf numFmtId="0" fontId="0" fillId="0" borderId="35" xfId="0" applyBorder="1" applyAlignment="1">
      <alignment wrapText="1"/>
    </xf>
    <xf numFmtId="0" fontId="2" fillId="0" borderId="26" xfId="0" applyFont="1" applyFill="1" applyBorder="1" applyAlignment="1">
      <alignment horizontal="right" vertical="top" wrapText="1"/>
    </xf>
    <xf numFmtId="1" fontId="0" fillId="0" borderId="1" xfId="0" applyNumberFormat="1" applyBorder="1" applyAlignment="1">
      <alignment horizontal="center"/>
    </xf>
    <xf numFmtId="0" fontId="8" fillId="8" borderId="1" xfId="0" applyFont="1" applyFill="1" applyBorder="1"/>
    <xf numFmtId="0" fontId="8" fillId="8" borderId="1" xfId="0" applyFont="1" applyFill="1" applyBorder="1" applyAlignment="1">
      <alignment horizontal="center"/>
    </xf>
    <xf numFmtId="0" fontId="8" fillId="8" borderId="1" xfId="0" applyFont="1" applyFill="1" applyBorder="1" applyAlignment="1">
      <alignment horizontal="left"/>
    </xf>
    <xf numFmtId="0" fontId="3" fillId="0" borderId="1" xfId="0" applyFont="1" applyBorder="1"/>
    <xf numFmtId="0" fontId="1" fillId="4" borderId="1" xfId="0" applyFont="1" applyFill="1" applyBorder="1" applyAlignment="1">
      <alignment vertical="top"/>
    </xf>
    <xf numFmtId="0" fontId="0" fillId="0" borderId="1" xfId="0"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4" fillId="2" borderId="0" xfId="0" applyFont="1" applyFill="1" applyAlignment="1">
      <alignment horizontal="center"/>
    </xf>
    <xf numFmtId="0" fontId="4" fillId="0" borderId="0" xfId="0" applyFont="1" applyAlignment="1">
      <alignment horizontal="center"/>
    </xf>
    <xf numFmtId="0" fontId="0" fillId="0" borderId="1" xfId="0" applyFont="1" applyBorder="1" applyAlignment="1">
      <alignment horizontal="center"/>
    </xf>
    <xf numFmtId="0" fontId="0" fillId="11" borderId="1" xfId="0" applyFont="1" applyFill="1" applyBorder="1" applyAlignment="1">
      <alignment horizontal="center"/>
    </xf>
    <xf numFmtId="0" fontId="0" fillId="0" borderId="27" xfId="0" applyBorder="1" applyAlignment="1">
      <alignment wrapText="1"/>
    </xf>
    <xf numFmtId="0" fontId="3" fillId="8" borderId="39" xfId="0" applyFont="1" applyFill="1" applyBorder="1"/>
    <xf numFmtId="0" fontId="24" fillId="0" borderId="0" xfId="0" applyFont="1"/>
    <xf numFmtId="0" fontId="3" fillId="7" borderId="38" xfId="0" applyFont="1" applyFill="1" applyBorder="1" applyAlignment="1">
      <alignment vertical="center"/>
    </xf>
    <xf numFmtId="0" fontId="0" fillId="7" borderId="37" xfId="0" applyFill="1" applyBorder="1" applyAlignment="1">
      <alignment vertical="center"/>
    </xf>
    <xf numFmtId="0" fontId="1" fillId="7" borderId="40" xfId="0" applyFont="1" applyFill="1" applyBorder="1" applyAlignment="1">
      <alignment vertical="center" wrapText="1"/>
    </xf>
    <xf numFmtId="0" fontId="0" fillId="0" borderId="28" xfId="0" applyBorder="1" applyAlignment="1">
      <alignment horizontal="center" vertical="center"/>
    </xf>
    <xf numFmtId="0" fontId="0" fillId="0" borderId="40" xfId="0" applyBorder="1" applyAlignment="1">
      <alignment vertical="center" wrapText="1"/>
    </xf>
    <xf numFmtId="0" fontId="2" fillId="0" borderId="40"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0" fillId="0" borderId="33" xfId="0" applyBorder="1" applyAlignment="1">
      <alignment horizontal="center" vertical="center"/>
    </xf>
    <xf numFmtId="0" fontId="0" fillId="7" borderId="34" xfId="0" applyFill="1" applyBorder="1" applyAlignment="1">
      <alignment horizontal="center" vertical="center" wrapText="1"/>
    </xf>
    <xf numFmtId="0" fontId="0" fillId="0" borderId="31"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center" wrapText="1"/>
    </xf>
    <xf numFmtId="0" fontId="0" fillId="0" borderId="1" xfId="0" applyBorder="1" applyAlignment="1">
      <alignment wrapText="1"/>
    </xf>
    <xf numFmtId="0" fontId="2" fillId="0" borderId="1" xfId="0" applyFont="1" applyFill="1" applyBorder="1" applyAlignment="1">
      <alignment horizontal="right" vertical="center" wrapText="1"/>
    </xf>
    <xf numFmtId="164" fontId="0" fillId="0" borderId="0" xfId="0" applyNumberFormat="1"/>
    <xf numFmtId="0" fontId="8" fillId="8" borderId="1" xfId="0" applyFont="1" applyFill="1" applyBorder="1" applyAlignment="1">
      <alignment horizontal="center" vertical="center"/>
    </xf>
    <xf numFmtId="0" fontId="8" fillId="8" borderId="1" xfId="0" applyFont="1" applyFill="1" applyBorder="1" applyAlignment="1">
      <alignment horizontal="left" vertical="center"/>
    </xf>
    <xf numFmtId="0" fontId="3"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 fillId="0" borderId="1" xfId="0" applyFont="1" applyFill="1" applyBorder="1" applyAlignment="1">
      <alignment vertical="center" wrapText="1"/>
    </xf>
    <xf numFmtId="0" fontId="3" fillId="8" borderId="1" xfId="0" applyFont="1" applyFill="1" applyBorder="1" applyAlignment="1">
      <alignment vertical="center"/>
    </xf>
    <xf numFmtId="0" fontId="3" fillId="0" borderId="42" xfId="0" applyFont="1" applyBorder="1" applyAlignment="1">
      <alignment vertical="center"/>
    </xf>
    <xf numFmtId="0" fontId="0" fillId="0" borderId="43" xfId="0" applyBorder="1" applyAlignment="1">
      <alignment horizontal="center" vertical="center" wrapText="1"/>
    </xf>
    <xf numFmtId="0" fontId="0" fillId="0" borderId="44" xfId="0" applyBorder="1" applyAlignment="1">
      <alignment vertical="center"/>
    </xf>
    <xf numFmtId="0" fontId="1" fillId="4" borderId="45" xfId="0" applyFont="1" applyFill="1" applyBorder="1" applyAlignment="1">
      <alignment vertical="center"/>
    </xf>
    <xf numFmtId="0" fontId="0" fillId="0" borderId="41" xfId="0" applyBorder="1" applyAlignment="1">
      <alignment horizontal="center" vertical="center"/>
    </xf>
    <xf numFmtId="0" fontId="0" fillId="0" borderId="46" xfId="0" applyBorder="1" applyAlignment="1">
      <alignment vertical="center"/>
    </xf>
    <xf numFmtId="0" fontId="0" fillId="0" borderId="45" xfId="0" applyBorder="1" applyAlignment="1">
      <alignment vertical="center" wrapText="1"/>
    </xf>
    <xf numFmtId="0" fontId="2" fillId="0" borderId="45" xfId="0" applyFont="1" applyBorder="1" applyAlignment="1">
      <alignment horizontal="right" vertical="center" wrapText="1"/>
    </xf>
    <xf numFmtId="0" fontId="0" fillId="0" borderId="46" xfId="0" applyBorder="1" applyAlignment="1">
      <alignment vertical="center" wrapText="1"/>
    </xf>
    <xf numFmtId="0" fontId="2" fillId="0" borderId="45" xfId="0" applyFont="1" applyFill="1" applyBorder="1" applyAlignment="1">
      <alignment horizontal="right" vertical="center" wrapText="1"/>
    </xf>
    <xf numFmtId="0" fontId="2" fillId="0" borderId="47" xfId="0" applyFont="1" applyFill="1" applyBorder="1" applyAlignment="1">
      <alignment horizontal="right" vertical="center" wrapText="1"/>
    </xf>
    <xf numFmtId="0" fontId="0" fillId="0" borderId="48" xfId="0" applyBorder="1" applyAlignment="1">
      <alignment horizontal="center" vertical="center"/>
    </xf>
    <xf numFmtId="0" fontId="0" fillId="0" borderId="49" xfId="0" applyBorder="1" applyAlignment="1">
      <alignment vertical="center" wrapText="1"/>
    </xf>
    <xf numFmtId="2" fontId="0" fillId="0" borderId="1" xfId="0" applyNumberFormat="1" applyBorder="1" applyAlignment="1">
      <alignment horizontal="center" vertical="center"/>
    </xf>
    <xf numFmtId="0" fontId="8" fillId="8" borderId="55" xfId="0" applyFont="1" applyFill="1" applyBorder="1" applyAlignment="1">
      <alignment vertical="center"/>
    </xf>
    <xf numFmtId="0" fontId="8" fillId="8" borderId="55" xfId="0" applyFont="1" applyFill="1" applyBorder="1" applyAlignment="1">
      <alignment horizontal="center" vertical="center"/>
    </xf>
    <xf numFmtId="0" fontId="8" fillId="8" borderId="55" xfId="0" applyFont="1" applyFill="1" applyBorder="1" applyAlignment="1">
      <alignment horizontal="left" vertical="center"/>
    </xf>
    <xf numFmtId="0" fontId="25" fillId="0" borderId="1" xfId="0" applyFont="1" applyBorder="1" applyAlignment="1">
      <alignment horizontal="center" vertical="center"/>
    </xf>
    <xf numFmtId="0" fontId="26" fillId="4" borderId="59" xfId="0" applyFont="1" applyFill="1" applyBorder="1" applyAlignment="1">
      <alignment vertical="top"/>
    </xf>
    <xf numFmtId="0" fontId="25" fillId="0" borderId="59" xfId="0" applyFont="1" applyBorder="1" applyAlignment="1">
      <alignment vertical="top" wrapText="1"/>
    </xf>
    <xf numFmtId="0" fontId="8" fillId="0" borderId="59" xfId="0" applyFont="1" applyFill="1" applyBorder="1" applyAlignment="1">
      <alignment horizontal="right" vertical="top" wrapText="1"/>
    </xf>
    <xf numFmtId="0" fontId="8" fillId="0" borderId="61" xfId="0" applyFont="1" applyFill="1" applyBorder="1" applyAlignment="1">
      <alignment horizontal="right" vertical="top" wrapText="1"/>
    </xf>
    <xf numFmtId="0" fontId="3" fillId="0" borderId="56" xfId="0" applyFont="1" applyBorder="1" applyAlignment="1">
      <alignment vertical="center"/>
    </xf>
    <xf numFmtId="0" fontId="25" fillId="0" borderId="57" xfId="0" applyFont="1" applyBorder="1" applyAlignment="1">
      <alignment horizontal="center" vertical="center" wrapText="1"/>
    </xf>
    <xf numFmtId="0" fontId="25" fillId="0" borderId="58" xfId="0" applyFont="1" applyBorder="1" applyAlignment="1">
      <alignment vertical="center"/>
    </xf>
    <xf numFmtId="0" fontId="25" fillId="0" borderId="55" xfId="0" applyFont="1" applyBorder="1" applyAlignment="1">
      <alignment horizontal="center"/>
    </xf>
    <xf numFmtId="0" fontId="25" fillId="0" borderId="60" xfId="0" applyFont="1" applyBorder="1" applyAlignment="1">
      <alignment wrapText="1"/>
    </xf>
    <xf numFmtId="0" fontId="8" fillId="0" borderId="59" xfId="0" applyFont="1" applyFill="1" applyBorder="1" applyAlignment="1">
      <alignment vertical="top" wrapText="1"/>
    </xf>
    <xf numFmtId="0" fontId="25" fillId="0" borderId="62" xfId="0" applyFont="1" applyBorder="1" applyAlignment="1">
      <alignment horizontal="center"/>
    </xf>
    <xf numFmtId="0" fontId="25" fillId="0" borderId="63" xfId="0" applyFont="1" applyBorder="1" applyAlignment="1">
      <alignment wrapText="1"/>
    </xf>
    <xf numFmtId="0" fontId="3" fillId="0" borderId="8" xfId="0" applyFont="1" applyBorder="1" applyAlignment="1">
      <alignment vertical="center"/>
    </xf>
    <xf numFmtId="0" fontId="25" fillId="0" borderId="4" xfId="0" applyFont="1" applyBorder="1" applyAlignment="1">
      <alignment horizontal="center" vertical="center" wrapText="1"/>
    </xf>
    <xf numFmtId="0" fontId="25" fillId="0" borderId="7" xfId="0" applyFont="1" applyBorder="1" applyAlignment="1">
      <alignment vertical="center"/>
    </xf>
    <xf numFmtId="0" fontId="26" fillId="4" borderId="29" xfId="0" applyFont="1" applyFill="1" applyBorder="1" applyAlignment="1">
      <alignment vertical="center"/>
    </xf>
    <xf numFmtId="0" fontId="25" fillId="0" borderId="30" xfId="0" applyFont="1" applyBorder="1" applyAlignment="1">
      <alignment vertical="center" wrapText="1"/>
    </xf>
    <xf numFmtId="0" fontId="25" fillId="0" borderId="29" xfId="0" applyFont="1" applyBorder="1" applyAlignment="1">
      <alignment vertical="center" wrapText="1"/>
    </xf>
    <xf numFmtId="0" fontId="8" fillId="0" borderId="29" xfId="0" applyFont="1" applyFill="1" applyBorder="1" applyAlignment="1">
      <alignment vertical="center" wrapText="1"/>
    </xf>
    <xf numFmtId="0" fontId="8" fillId="0" borderId="29"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25" fillId="0" borderId="3" xfId="0" applyFont="1" applyBorder="1" applyAlignment="1">
      <alignment horizontal="center" vertical="center"/>
    </xf>
    <xf numFmtId="0" fontId="25" fillId="0" borderId="5" xfId="0" applyFont="1" applyBorder="1" applyAlignment="1">
      <alignment vertical="center" wrapText="1"/>
    </xf>
    <xf numFmtId="0" fontId="3" fillId="3" borderId="5" xfId="0" applyFont="1" applyFill="1" applyBorder="1" applyAlignment="1"/>
    <xf numFmtId="0" fontId="3" fillId="3" borderId="32" xfId="0" applyFont="1" applyFill="1" applyBorder="1" applyAlignment="1"/>
    <xf numFmtId="0" fontId="3" fillId="3" borderId="6" xfId="0" applyFont="1" applyFill="1" applyBorder="1" applyAlignment="1"/>
    <xf numFmtId="0" fontId="3" fillId="0" borderId="2" xfId="0" applyFont="1" applyBorder="1" applyAlignment="1"/>
    <xf numFmtId="17"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xf numFmtId="0" fontId="1" fillId="4" borderId="2" xfId="0" applyFont="1" applyFill="1" applyBorder="1" applyAlignment="1"/>
    <xf numFmtId="164" fontId="0" fillId="0" borderId="2" xfId="0" applyNumberFormat="1" applyBorder="1" applyAlignment="1">
      <alignment horizontal="center"/>
    </xf>
    <xf numFmtId="164" fontId="0" fillId="0" borderId="2" xfId="0" applyNumberFormat="1" applyBorder="1" applyAlignment="1"/>
    <xf numFmtId="0" fontId="0" fillId="0" borderId="2" xfId="0" applyBorder="1" applyAlignment="1">
      <alignment wrapText="1"/>
    </xf>
    <xf numFmtId="0" fontId="0" fillId="0" borderId="4" xfId="0" applyBorder="1" applyAlignment="1">
      <alignment wrapText="1"/>
    </xf>
    <xf numFmtId="164" fontId="0" fillId="0" borderId="4" xfId="0" applyNumberFormat="1" applyBorder="1" applyAlignment="1">
      <alignment horizontal="center"/>
    </xf>
    <xf numFmtId="164" fontId="0" fillId="0" borderId="4" xfId="0" applyNumberFormat="1" applyBorder="1" applyAlignment="1"/>
    <xf numFmtId="0" fontId="0" fillId="2" borderId="0" xfId="0" applyFill="1" applyBorder="1" applyAlignment="1"/>
    <xf numFmtId="0" fontId="0" fillId="2" borderId="0" xfId="0" applyFill="1" applyAlignment="1"/>
    <xf numFmtId="0" fontId="3" fillId="0" borderId="51" xfId="0" applyFont="1" applyBorder="1" applyAlignment="1"/>
    <xf numFmtId="0" fontId="0" fillId="0" borderId="50" xfId="0" applyBorder="1" applyAlignment="1"/>
    <xf numFmtId="0" fontId="1" fillId="4" borderId="51" xfId="0" applyFont="1" applyFill="1" applyBorder="1" applyAlignment="1"/>
    <xf numFmtId="164" fontId="0" fillId="0" borderId="48" xfId="0" applyNumberFormat="1" applyBorder="1" applyAlignment="1">
      <alignment horizontal="center"/>
    </xf>
    <xf numFmtId="164" fontId="0" fillId="0" borderId="48" xfId="0" applyNumberFormat="1" applyBorder="1" applyAlignment="1"/>
    <xf numFmtId="164" fontId="0" fillId="0" borderId="49" xfId="0" applyNumberFormat="1" applyBorder="1" applyAlignment="1"/>
    <xf numFmtId="164" fontId="0" fillId="0" borderId="52" xfId="0" applyNumberFormat="1" applyBorder="1" applyAlignment="1">
      <alignment horizontal="center"/>
    </xf>
    <xf numFmtId="164" fontId="0" fillId="0" borderId="52" xfId="0" applyNumberFormat="1" applyBorder="1" applyAlignment="1"/>
    <xf numFmtId="164" fontId="0" fillId="0" borderId="53" xfId="0" applyNumberFormat="1" applyBorder="1" applyAlignment="1"/>
    <xf numFmtId="0" fontId="0" fillId="0" borderId="54" xfId="0" applyBorder="1" applyAlignment="1">
      <alignment wrapText="1"/>
    </xf>
    <xf numFmtId="0" fontId="1" fillId="4" borderId="29" xfId="0" applyFont="1" applyFill="1" applyBorder="1" applyAlignment="1">
      <alignment vertical="center"/>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3" xfId="0" applyBorder="1" applyAlignment="1">
      <alignment horizontal="center" vertical="center"/>
    </xf>
    <xf numFmtId="0" fontId="3" fillId="8" borderId="3" xfId="0" applyFont="1" applyFill="1" applyBorder="1"/>
    <xf numFmtId="0" fontId="3" fillId="8" borderId="3" xfId="0" applyFont="1" applyFill="1" applyBorder="1" applyAlignment="1">
      <alignment horizontal="center"/>
    </xf>
    <xf numFmtId="0" fontId="3" fillId="8" borderId="3" xfId="0" applyFont="1" applyFill="1" applyBorder="1" applyAlignment="1">
      <alignment horizontal="left"/>
    </xf>
    <xf numFmtId="0" fontId="3" fillId="4" borderId="8" xfId="0" applyFont="1" applyFill="1" applyBorder="1" applyAlignment="1">
      <alignment vertical="center"/>
    </xf>
    <xf numFmtId="0" fontId="25" fillId="4" borderId="4" xfId="0" applyFont="1" applyFill="1" applyBorder="1" applyAlignment="1">
      <alignment horizontal="center" vertical="center" wrapText="1"/>
    </xf>
    <xf numFmtId="0" fontId="25" fillId="4" borderId="7" xfId="0" applyFont="1" applyFill="1" applyBorder="1" applyAlignment="1">
      <alignment vertical="center"/>
    </xf>
    <xf numFmtId="0" fontId="25" fillId="0" borderId="30" xfId="0" applyFont="1" applyBorder="1" applyAlignment="1">
      <alignment vertical="center"/>
    </xf>
    <xf numFmtId="0" fontId="25" fillId="0" borderId="5" xfId="0" applyFont="1" applyBorder="1" applyAlignment="1">
      <alignment vertical="center"/>
    </xf>
    <xf numFmtId="1" fontId="25" fillId="0" borderId="1" xfId="0" applyNumberFormat="1" applyFont="1" applyBorder="1" applyAlignment="1">
      <alignment horizontal="center" vertical="center"/>
    </xf>
    <xf numFmtId="0" fontId="3" fillId="9" borderId="8" xfId="0" applyFont="1" applyFill="1" applyBorder="1" applyAlignment="1">
      <alignment horizontal="left" vertical="center"/>
    </xf>
    <xf numFmtId="0" fontId="25" fillId="9" borderId="4"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5" fillId="0" borderId="1" xfId="0" applyFont="1" applyFill="1" applyBorder="1" applyAlignment="1">
      <alignment horizontal="center" vertical="center"/>
    </xf>
    <xf numFmtId="0" fontId="3" fillId="9" borderId="8" xfId="0" applyFont="1" applyFill="1" applyBorder="1" applyAlignment="1">
      <alignment vertical="center"/>
    </xf>
    <xf numFmtId="0" fontId="25" fillId="9" borderId="7" xfId="0" applyFont="1" applyFill="1" applyBorder="1" applyAlignment="1">
      <alignment vertical="center"/>
    </xf>
    <xf numFmtId="0" fontId="8" fillId="8" borderId="3" xfId="0" applyFont="1" applyFill="1" applyBorder="1" applyAlignment="1">
      <alignment horizontal="center"/>
    </xf>
    <xf numFmtId="0" fontId="8" fillId="8" borderId="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vertical="center"/>
    </xf>
    <xf numFmtId="0" fontId="0" fillId="0" borderId="30" xfId="0" applyBorder="1" applyAlignment="1">
      <alignment vertical="center"/>
    </xf>
    <xf numFmtId="1" fontId="0" fillId="0" borderId="1" xfId="0" applyNumberFormat="1" applyBorder="1" applyAlignment="1">
      <alignment horizontal="center" vertical="center"/>
    </xf>
    <xf numFmtId="0" fontId="30" fillId="0" borderId="0" xfId="0" applyFont="1"/>
    <xf numFmtId="0" fontId="0" fillId="0" borderId="1" xfId="0" applyFill="1" applyBorder="1" applyAlignment="1">
      <alignment horizontal="center"/>
    </xf>
    <xf numFmtId="0" fontId="8" fillId="0" borderId="29" xfId="0" applyFont="1" applyBorder="1" applyAlignment="1">
      <alignment vertical="center" wrapText="1"/>
    </xf>
    <xf numFmtId="0" fontId="2" fillId="2" borderId="29" xfId="0" applyFont="1" applyFill="1"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1" fontId="29" fillId="8" borderId="1" xfId="0" applyNumberFormat="1" applyFont="1" applyFill="1" applyBorder="1" applyAlignment="1">
      <alignment horizontal="center"/>
    </xf>
    <xf numFmtId="164" fontId="0" fillId="0" borderId="2" xfId="0" applyNumberFormat="1" applyBorder="1" applyAlignment="1">
      <alignment horizontal="center" vertical="center"/>
    </xf>
    <xf numFmtId="164" fontId="0" fillId="0" borderId="4" xfId="0" applyNumberFormat="1" applyBorder="1" applyAlignment="1">
      <alignment horizontal="center" vertical="center"/>
    </xf>
    <xf numFmtId="1" fontId="25" fillId="0" borderId="1" xfId="0" applyNumberFormat="1" applyFont="1" applyBorder="1" applyAlignment="1">
      <alignment horizontal="center"/>
    </xf>
    <xf numFmtId="0" fontId="25" fillId="0" borderId="1" xfId="0" applyFont="1" applyBorder="1" applyAlignment="1">
      <alignment horizontal="center"/>
    </xf>
    <xf numFmtId="0" fontId="25" fillId="0" borderId="1" xfId="0" applyFont="1" applyFill="1" applyBorder="1" applyAlignment="1">
      <alignment horizontal="center"/>
    </xf>
    <xf numFmtId="164" fontId="0" fillId="0" borderId="48" xfId="0" applyNumberFormat="1" applyBorder="1" applyAlignment="1">
      <alignment horizontal="center" vertical="center"/>
    </xf>
    <xf numFmtId="164" fontId="0" fillId="0" borderId="52" xfId="0" applyNumberFormat="1" applyBorder="1" applyAlignment="1">
      <alignment horizontal="center" vertical="center"/>
    </xf>
    <xf numFmtId="0" fontId="26" fillId="4" borderId="1" xfId="0" applyFont="1" applyFill="1" applyBorder="1" applyAlignment="1">
      <alignment horizontal="center" vertical="center" wrapText="1"/>
    </xf>
    <xf numFmtId="0" fontId="26" fillId="4" borderId="1" xfId="0" applyFont="1" applyFill="1" applyBorder="1" applyAlignment="1">
      <alignment vertical="center"/>
    </xf>
    <xf numFmtId="0" fontId="25" fillId="0" borderId="1" xfId="0" applyFont="1" applyBorder="1" applyAlignment="1">
      <alignment vertical="center" wrapText="1"/>
    </xf>
    <xf numFmtId="0" fontId="0" fillId="2" borderId="1" xfId="0" applyFill="1" applyBorder="1" applyAlignment="1">
      <alignment vertical="center"/>
    </xf>
    <xf numFmtId="0" fontId="2" fillId="0" borderId="1" xfId="0" applyFont="1" applyFill="1" applyBorder="1" applyAlignment="1">
      <alignment vertical="center" wrapText="1"/>
    </xf>
    <xf numFmtId="164" fontId="29" fillId="8" borderId="1" xfId="0" applyNumberFormat="1" applyFont="1" applyFill="1" applyBorder="1" applyAlignment="1">
      <alignment horizontal="center"/>
    </xf>
    <xf numFmtId="0" fontId="0" fillId="0" borderId="29" xfId="0" applyFill="1" applyBorder="1" applyAlignment="1">
      <alignment vertical="top" wrapText="1"/>
    </xf>
    <xf numFmtId="0" fontId="0" fillId="0" borderId="1" xfId="0" applyFill="1" applyBorder="1" applyAlignment="1">
      <alignment wrapText="1"/>
    </xf>
    <xf numFmtId="0" fontId="29" fillId="8" borderId="1" xfId="0" applyFont="1" applyFill="1" applyBorder="1" applyAlignment="1">
      <alignment horizontal="center" wrapText="1"/>
    </xf>
    <xf numFmtId="164" fontId="29" fillId="8" borderId="1" xfId="0" applyNumberFormat="1" applyFont="1" applyFill="1" applyBorder="1" applyAlignment="1">
      <alignment horizontal="center" vertical="center"/>
    </xf>
    <xf numFmtId="0" fontId="3" fillId="3" borderId="5" xfId="0" applyFont="1" applyFill="1" applyBorder="1" applyAlignment="1">
      <alignment horizontal="center"/>
    </xf>
    <xf numFmtId="0" fontId="3" fillId="3" borderId="32" xfId="0" applyFont="1" applyFill="1" applyBorder="1" applyAlignment="1">
      <alignment horizont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cellXfs>
  <cellStyles count="1">
    <cellStyle name="Normal" xfId="0" builtinId="0"/>
  </cellStyles>
  <dxfs count="228">
    <dxf>
      <font>
        <strike val="0"/>
        <outline val="0"/>
        <shadow val="0"/>
        <u val="none"/>
        <vertAlign val="baseline"/>
        <sz val="12"/>
        <name val="Calibri"/>
        <family val="2"/>
        <scheme val="minor"/>
      </font>
      <alignment vertical="center" textRotation="0" justifyLastLine="0" shrinkToFit="0" readingOrder="0"/>
    </dxf>
    <dxf>
      <font>
        <b val="0"/>
        <i val="0"/>
        <strike val="0"/>
        <condense val="0"/>
        <extend val="0"/>
        <outline val="0"/>
        <shadow val="0"/>
        <u val="none"/>
        <vertAlign val="baseline"/>
        <sz val="12"/>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8" tint="-0.24994659260841701"/>
        </left>
        <right style="thin">
          <color theme="8" tint="-0.24994659260841701"/>
        </right>
        <top/>
        <bottom/>
      </border>
    </dxf>
    <dxf>
      <font>
        <b/>
        <strike val="0"/>
        <outline val="0"/>
        <shadow val="0"/>
        <u val="none"/>
        <vertAlign val="baseline"/>
        <sz val="12"/>
        <name val="Calibri"/>
        <family val="2"/>
        <scheme val="minor"/>
      </font>
      <fill>
        <patternFill patternType="solid">
          <fgColor indexed="64"/>
          <bgColor theme="8" tint="0.59999389629810485"/>
        </patternFill>
      </fill>
      <alignment vertical="center" textRotation="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font>
        <b/>
        <i/>
        <strike val="0"/>
        <outline val="0"/>
        <shadow val="0"/>
        <u val="none"/>
        <vertAlign val="baseline"/>
        <sz val="12"/>
        <name val="Calibri"/>
        <family val="2"/>
        <scheme val="minor"/>
      </font>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numFmt numFmtId="164" formatCode="0.0"/>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numFmt numFmtId="1" formatCode="0"/>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val="0"/>
        <strike val="0"/>
        <condense val="0"/>
        <extend val="0"/>
        <outline val="0"/>
        <shadow val="0"/>
        <u val="none"/>
        <vertAlign val="baseline"/>
        <sz val="18"/>
        <color theme="1"/>
        <name val="Calibri"/>
        <family val="2"/>
        <scheme val="minor"/>
      </font>
    </dxf>
    <dxf>
      <alignment horizontal="general"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vertical="center" textRotation="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fill>
        <patternFill patternType="solid">
          <fgColor indexed="64"/>
          <bgColor theme="8"/>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fill>
        <patternFill patternType="solid">
          <fgColor indexed="64"/>
          <bgColor theme="8" tint="-0.249977111117893"/>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thin">
          <color theme="4"/>
        </left>
        <right style="thin">
          <color theme="4"/>
        </right>
        <top style="thin">
          <color theme="4"/>
        </top>
        <bottom style="thin">
          <color theme="4"/>
        </bottom>
      </border>
    </dxf>
    <dxf>
      <font>
        <strike val="0"/>
        <outline val="0"/>
        <shadow val="0"/>
        <u val="none"/>
        <vertAlign val="baseline"/>
        <sz val="12"/>
        <name val="Calibri"/>
        <family val="2"/>
        <scheme val="minor"/>
      </font>
    </dxf>
    <dxf>
      <border>
        <bottom style="thin">
          <color theme="4"/>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4"/>
        </left>
        <right style="thin">
          <color theme="4"/>
        </right>
        <top/>
        <bottom/>
        <vertical style="thin">
          <color theme="4"/>
        </vertical>
        <horizontal style="thin">
          <color theme="4"/>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thin">
          <color rgb="FF0070C0"/>
        </left>
        <right style="thin">
          <color rgb="FF0070C0"/>
        </right>
        <top style="thin">
          <color rgb="FF0070C0"/>
        </top>
        <bottom style="thin">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alignment vertical="center" textRotation="0" indent="0" justifyLastLine="0" shrinkToFit="0" readingOrder="0"/>
    </dxf>
    <dxf>
      <alignment horizontal="general" vertical="center"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border>
    </dxf>
    <dxf>
      <alignment horizontal="center" vertical="center" textRotation="0" wrapText="0" indent="0" justifyLastLine="0" shrinkToFit="0" readingOrder="0"/>
      <border diagonalUp="0" diagonalDown="0" outline="0">
        <left style="thin">
          <color theme="7" tint="-0.24994659260841701"/>
        </left>
        <right style="thin">
          <color theme="7" tint="-0.24994659260841701"/>
        </right>
        <top style="thin">
          <color theme="7" tint="-0.24994659260841701"/>
        </top>
        <bottom style="thin">
          <color theme="7" tint="-0.24994659260841701"/>
        </bottom>
      </border>
    </dxf>
    <dxf>
      <alignment horizontal="general" vertical="center" textRotation="0" wrapText="1" indent="0" justifyLastLine="0" shrinkToFit="0" readingOrder="0"/>
      <border diagonalUp="0" diagonalDown="0" outline="0">
        <left/>
        <right style="thin">
          <color theme="7" tint="-0.24994659260841701"/>
        </right>
        <top style="thin">
          <color theme="7" tint="-0.24994659260841701"/>
        </top>
        <bottom style="thin">
          <color theme="7" tint="-0.24994659260841701"/>
        </bottom>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vertical="center" textRotation="0" indent="0" justifyLastLine="0" shrinkToFit="0" readingOrder="0"/>
    </dxf>
    <dxf>
      <border>
        <bottom style="thin">
          <color theme="7" tint="-0.24994659260841701"/>
        </bottom>
      </border>
    </dxf>
    <dxf>
      <alignment vertical="center" textRotation="0" indent="0" justifyLastLine="0" shrinkToFit="0" readingOrder="0"/>
      <border diagonalUp="0" diagonalDown="0" outline="0">
        <left style="thin">
          <color theme="7" tint="-0.24994659260841701"/>
        </left>
        <right style="thin">
          <color theme="7" tint="-0.24994659260841701"/>
        </right>
        <top/>
        <bottom/>
      </border>
    </dxf>
    <dxf>
      <alignment vertical="bottom" textRotation="0" wrapText="1"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bottom/>
        <vertical style="thin">
          <color theme="7" tint="-0.24994659260841701"/>
        </vertical>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bottom/>
        <vertical style="thin">
          <color theme="7" tint="-0.24994659260841701"/>
        </vertical>
        <horizontal/>
      </border>
    </dxf>
    <dxf>
      <alignment horizontal="general" vertical="top" textRotation="0" wrapText="1" indent="0" justifyLastLine="0" shrinkToFit="0" readingOrder="0"/>
      <border diagonalUp="0" diagonalDown="0">
        <left/>
        <right style="thin">
          <color theme="7" tint="-0.24994659260841701"/>
        </right>
        <top/>
        <bottom/>
        <vertical style="thin">
          <color theme="7" tint="-0.24994659260841701"/>
        </vertical>
        <horizontal/>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bottom"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general" vertical="top" textRotation="0" wrapText="1" indent="0" justifyLastLine="0" shrinkToFit="0" readingOrder="0"/>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alignment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fill>
        <patternFill patternType="solid">
          <fgColor indexed="64"/>
          <bgColor theme="7" tint="-0.249977111117893"/>
        </patternFill>
      </fill>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outline="0">
        <bottom style="thin">
          <color theme="8" tint="-0.24994659260841701"/>
        </bottom>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bottom" textRotation="0" wrapText="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8" tint="0.79998168889431442"/>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 formatCode="0"/>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sz val="12"/>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rgb="FF0070C0"/>
        </left>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center"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indent="0" justifyLastLine="0" shrinkToFit="0" readingOrder="0"/>
      <border diagonalUp="0" diagonalDown="0" outline="0">
        <left style="thin">
          <color rgb="FF0070C0"/>
        </left>
        <right style="thin">
          <color rgb="FF0070C0"/>
        </right>
        <top/>
        <bottom/>
      </border>
    </dxf>
    <dxf>
      <alignment horizontal="general" vertical="bottom" textRotation="0" wrapText="1" indent="0" justifyLastLine="0" shrinkToFit="0" readingOrder="0"/>
      <border diagonalUp="0" diagonalDown="0" outline="0">
        <left/>
        <right style="thin">
          <color rgb="FF0070C0"/>
        </right>
        <top/>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bottom" textRotation="0" indent="0" justifyLastLine="0" shrinkToFit="0" readingOrder="0"/>
    </dxf>
    <dxf>
      <alignment horizontal="general"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left style="thin">
          <color theme="8" tint="-0.24994659260841701"/>
        </left>
        <right style="thin">
          <color theme="8" tint="-0.24994659260841701"/>
        </right>
        <top/>
        <bottom/>
        <vertical/>
        <horizontal/>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indent="0" justifyLastLine="0" shrinkToFit="0" readingOrder="0"/>
      <border diagonalUp="0" diagonalDown="0" outline="0">
        <left style="thin">
          <color theme="8" tint="-0.24994659260841701"/>
        </left>
        <right style="thin">
          <color theme="8" tint="-0.24994659260841701"/>
        </right>
        <top/>
        <bottom/>
      </border>
    </dxf>
    <dxf>
      <alignment vertical="bottom" textRotation="0" indent="0" justifyLastLine="0" shrinkToFit="0" readingOrder="0"/>
      <border diagonalUp="0" diagonalDown="0" outline="0">
        <left/>
        <right style="thin">
          <color theme="8" tint="-0.24994659260841701"/>
        </right>
        <top/>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bottom" textRotation="0" indent="0" justifyLastLine="0" shrinkToFit="0" readingOrder="0"/>
    </dxf>
    <dxf>
      <alignment vertical="bottom" textRotation="0" indent="0" justifyLastLine="0" shrinkToFit="0" readingOrder="0"/>
      <border diagonalUp="0" diagonalDown="0" outline="0">
        <left style="thin">
          <color theme="8" tint="-0.24994659260841701"/>
        </left>
        <right style="thin">
          <color theme="8"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227" dataDxfId="226" tableBorderDxfId="225">
  <tableColumns count="14">
    <tableColumn id="1" xr3:uid="{CE0FC2B5-90BE-4439-A782-5E0BA41BEFBC}" name="Long Term Care Indicators" dataDxfId="224"/>
    <tableColumn id="2" xr3:uid="{A12A4796-C5C1-4B05-A1C9-A020DFBF8B84}" name="2019_x000a_April" dataDxfId="223"/>
    <tableColumn id="3" xr3:uid="{51C82B4E-3931-43B0-BCCC-194AF461F5D7}" name="2019_x000a_May" dataDxfId="222"/>
    <tableColumn id="4" xr3:uid="{80E22222-9082-4865-9F02-EE323AB57E16}" name="2019_x000a_June" dataDxfId="221"/>
    <tableColumn id="5" xr3:uid="{0F92F9B2-4ACA-404F-B5D2-E5B19C0EF78C}" name="2019_x000a_July" dataDxfId="220"/>
    <tableColumn id="6" xr3:uid="{067918FB-09AC-4619-AA79-3496C5AB0D36}" name="2019_x000a_Aug." dataDxfId="219"/>
    <tableColumn id="7" xr3:uid="{FB5EE280-B6E6-46A2-9E4B-F4AB08F84629}" name="2019_x000a_Sept." dataDxfId="218"/>
    <tableColumn id="8" xr3:uid="{CB72E3DB-663B-4661-A658-6DE58B9E0370}" name="2019_x000a_Oct." dataDxfId="217"/>
    <tableColumn id="9" xr3:uid="{D12CE1B9-D20B-49C3-9C1A-2E595911E253}" name="2019_x000a_Nov." dataDxfId="216"/>
    <tableColumn id="10" xr3:uid="{54557980-A75E-434D-BC05-EBCFD15CC6C3}" name="Column7" dataDxfId="215"/>
    <tableColumn id="11" xr3:uid="{0670C2C5-4F00-4656-8F7D-F88F6FF5543E}" name="Column8" dataDxfId="214"/>
    <tableColumn id="12" xr3:uid="{6E1EC3B7-C019-4ED9-B023-C9CA5F75B0F4}" name="Column9" dataDxfId="213"/>
    <tableColumn id="13" xr3:uid="{8D26D3C2-3EB7-43D9-B571-B12B2854343B}" name="Column10" dataDxfId="212"/>
    <tableColumn id="14" xr3:uid="{A55CD085-52BA-410D-8D48-E6F6A212DB6A}" name="Column11" dataDxfId="211"/>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tableBorderDxfId="151">
  <tableColumns count="3">
    <tableColumn id="1" xr3:uid="{1C87DE99-1721-4909-A3F0-E853E80543C0}" name="Fairview - Apt. - Indicators" dataDxfId="150"/>
    <tableColumn id="2" xr3:uid="{50A457DE-C678-42D6-89E1-697DD17E8304}" name="Number" dataDxfId="149"/>
    <tableColumn id="3" xr3:uid="{228AE46E-F1D8-4294-BC12-938D8853CB05}" name="Narrative"/>
  </tableColumns>
  <tableStyleInfo name="TableStyleMedium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48" headerRowBorderDxfId="147" tableBorderDxfId="146" totalsRowBorderDxfId="145">
  <tableColumns count="3">
    <tableColumn id="1" xr3:uid="{3546430A-F843-4797-B655-8F99B97AEAE9}" name="Long Term Care Indicators" dataDxfId="144"/>
    <tableColumn id="2" xr3:uid="{AF3DC883-8EAD-49A8-ABB4-3C6090C298DA}" name="Number" dataDxfId="143"/>
    <tableColumn id="3" xr3:uid="{04CF0283-364C-42B4-AB8A-C8063592E79A}" name="Narrative" dataDxfId="142"/>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141" headerRowBorderDxfId="140" tableBorderDxfId="139" totalsRowBorderDxfId="138">
  <tableColumns count="3">
    <tableColumn id="1" xr3:uid="{03D0FBD0-8730-4887-BF50-5582A3020B6D}" name="Fairview - Apt. - Indicators" dataDxfId="137"/>
    <tableColumn id="2" xr3:uid="{081A6819-E514-4874-BB6E-A16EB8DAD906}" name="Number" dataDxfId="136"/>
    <tableColumn id="3" xr3:uid="{577CA76E-EC85-49EF-A00D-D844BBA20157}" name="Narrative" dataDxfId="135"/>
  </tableColumns>
  <tableStyleInfo name="TableStyleMedium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34" headerRowBorderDxfId="133" tableBorderDxfId="132" totalsRowBorderDxfId="131">
  <tableColumns count="3">
    <tableColumn id="1" xr3:uid="{2DCB5CCB-F83C-47EB-9E22-226A12C9FD89}" name="Long Term Care Indicators" dataDxfId="130"/>
    <tableColumn id="2" xr3:uid="{87229C2A-8C10-4840-8545-5096CC228F0C}" name="Number" dataDxfId="129"/>
    <tableColumn id="3" xr3:uid="{7640CAC3-ECA6-4994-9DC6-727159CAF6CE}" name="April 2019 Narrative" dataDxfId="128"/>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127" headerRowBorderDxfId="126" tableBorderDxfId="125" totalsRowBorderDxfId="124">
  <tableColumns count="3">
    <tableColumn id="1" xr3:uid="{73170E69-E421-4C7F-B746-664D708BE622}" name="Fairview - Apt. - Indicators" dataDxfId="123"/>
    <tableColumn id="2" xr3:uid="{6C100E68-CCD0-49C9-A18E-14223A5024C3}" name="Number" dataDxfId="122"/>
    <tableColumn id="3" xr3:uid="{6FEBA74A-F288-4005-BF4F-44BD3BE84219}" name="April 2019 Narrative" dataDxfId="121"/>
  </tableColumns>
  <tableStyleInfo name="TableStyleMedium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20" headerRowBorderDxfId="119" tableBorderDxfId="118" totalsRowBorderDxfId="117">
  <tableColumns count="3">
    <tableColumn id="1" xr3:uid="{92676989-3AA1-4975-9418-9B8928287820}" name="Long Term Care Indicators" dataDxfId="116"/>
    <tableColumn id="2" xr3:uid="{132B2CE3-495C-4625-9555-FFC9F4259211}" name="Number" dataDxfId="115"/>
    <tableColumn id="3" xr3:uid="{3D015FE9-C793-431B-8A6A-715EE7987070}" name="May 2019 Narrative" dataDxfId="114"/>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113" tableBorderDxfId="112">
  <tableColumns count="3">
    <tableColumn id="1" xr3:uid="{CD4A8DE9-0BE2-472F-B458-5A5538D60622}" name="Fairview - Apt. - Indicators" dataDxfId="111"/>
    <tableColumn id="2" xr3:uid="{C14650FD-02B6-4AC6-96DD-73F5CC238E2D}" name="Number" dataDxfId="110"/>
    <tableColumn id="3" xr3:uid="{CD2DE305-24FC-46D7-A97C-68D3730B66C3}" name="May 2019 Narrative" dataDxfId="109"/>
  </tableColumns>
  <tableStyleInfo name="TableStyleMedium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08" headerRowBorderDxfId="107" tableBorderDxfId="106" totalsRowBorderDxfId="105">
  <tableColumns count="3">
    <tableColumn id="1" xr3:uid="{96DE7B96-02EE-422C-8161-464C0CB94F2D}" name="Long Term Care Indicators" dataDxfId="104"/>
    <tableColumn id="2" xr3:uid="{E2CD4E70-F4F4-4B5D-A88F-7140A8AF6FD8}" name="Number" dataDxfId="103"/>
    <tableColumn id="3" xr3:uid="{3C43AB22-89EA-4612-86B6-AA92248D971D}" name="2019 June Narrative" dataDxfId="102"/>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2" totalsRowShown="0" headerRowDxfId="101" dataDxfId="99" headerRowBorderDxfId="100" tableBorderDxfId="98" totalsRowBorderDxfId="97">
  <tableColumns count="3">
    <tableColumn id="1" xr3:uid="{BD13524E-E692-4D43-A24A-5E07DD3B5982}" name="Fairview - Apt. - Indicators" dataDxfId="96"/>
    <tableColumn id="2" xr3:uid="{634C8274-AB51-4B09-9042-C9E25A3681CD}" name="2019_x000a_Number" dataDxfId="95"/>
    <tableColumn id="3" xr3:uid="{980D4911-732B-4271-8D4F-C14631D46CB6}" name="2019 June Narrative" dataDxfId="94"/>
  </tableColumns>
  <tableStyleInfo name="TableStyleMedium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93" dataDxfId="92" tableBorderDxfId="91">
  <tableColumns count="3">
    <tableColumn id="1" xr3:uid="{E8F63E88-EB95-4821-8850-871C63A169EA}" name="Long Term Care Indicators" dataDxfId="90"/>
    <tableColumn id="2" xr3:uid="{73AC485F-EAF6-4C39-9FB8-8638108CFC1B}" name="Number" dataDxfId="89"/>
    <tableColumn id="3" xr3:uid="{B67CFC81-9EDD-4C7E-A7C8-E9CA469D307B}" name="July 2019 Narrative" dataDxfId="88"/>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4" totalsRowShown="0" headerRowDxfId="210" dataDxfId="209" tableBorderDxfId="208">
  <tableColumns count="14">
    <tableColumn id="1" xr3:uid="{D6EDE780-A04E-41DE-98E8-98C25CE42E97}" name="Fairview - Apt. - Indicators" dataDxfId="207"/>
    <tableColumn id="2" xr3:uid="{10AA91C8-9C49-4E80-8564-17361EF5F83E}" name="2019_x000a_April" dataDxfId="206"/>
    <tableColumn id="3" xr3:uid="{847049E1-3EF3-483D-A8D4-2141B859B098}" name="2019_x000a_May" dataDxfId="205"/>
    <tableColumn id="4" xr3:uid="{836575A4-9F69-4B0F-AF29-C6A8381F4ABB}" name="2019_x000a_June" dataDxfId="204"/>
    <tableColumn id="5" xr3:uid="{3A000916-81F0-4DBE-939F-342824E4435F}" name="2019_x000a_July" dataDxfId="203"/>
    <tableColumn id="6" xr3:uid="{F0ED5F87-E0D8-4CCE-A467-B9E58180FD44}" name="2019_x000a_Aug." dataDxfId="202"/>
    <tableColumn id="7" xr3:uid="{A84A90F9-C50C-473A-B98A-3FB9BF7D30F2}" name="2019_x000a_Sept." dataDxfId="201"/>
    <tableColumn id="8" xr3:uid="{FE08875A-4588-4D10-AFF5-EB67A1A3B46C}" name="2019_x000a_Oct." dataDxfId="200"/>
    <tableColumn id="9" xr3:uid="{356935E8-7922-4758-A885-C554D1558240}" name="2019_x000a_Nov." dataDxfId="199"/>
    <tableColumn id="10" xr3:uid="{70DED73F-05E3-4448-BAAC-C959BF707835}" name="Column8" dataDxfId="198"/>
    <tableColumn id="11" xr3:uid="{6AB193BD-F1D1-436F-AA34-E8CA4F04E4AA}" name="Column9" dataDxfId="197"/>
    <tableColumn id="12" xr3:uid="{B5CEB2B3-55BB-46F0-AA1C-04F7230D7258}" name="Column10" dataDxfId="196"/>
    <tableColumn id="13" xr3:uid="{A532935E-6E54-4CDC-938E-9B999DF136C8}" name="Column11" dataDxfId="195"/>
    <tableColumn id="14" xr3:uid="{FE34A5D1-D464-4FBC-B4F3-9E6DB380EC12}" name="Column12" dataDxfId="194"/>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87" dataDxfId="85" headerRowBorderDxfId="86" tableBorderDxfId="84" totalsRowBorderDxfId="83">
  <tableColumns count="3">
    <tableColumn id="1" xr3:uid="{53EE3CB3-D79A-4C80-BE8E-81BCA43625EB}" name="Fairview - Apt. - Indicators" dataDxfId="82"/>
    <tableColumn id="2" xr3:uid="{9982F5C2-0908-4520-84B7-E83BF7FF29C2}" name="Number" dataDxfId="81"/>
    <tableColumn id="3" xr3:uid="{3D0941B7-42BF-4221-8707-77B616D72647}" name="July 2019 Narrative" dataDxfId="80"/>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79" dataDxfId="77" headerRowBorderDxfId="78" tableBorderDxfId="76" totalsRowBorderDxfId="75">
  <tableColumns count="3">
    <tableColumn id="1" xr3:uid="{1D500255-E057-4BC5-ADB3-50F111CCDCA6}" name="Long Term Care Indicators" dataDxfId="74"/>
    <tableColumn id="2" xr3:uid="{3DDB1F6E-8FEB-499D-9D5F-7DFE5A3602E1}" name="August_x000a_Number" dataDxfId="73"/>
    <tableColumn id="3" xr3:uid="{6E36F377-1E91-4733-8127-4DFAA5EEFD2A}" name="August 2019 - Narrative" dataDxfId="72"/>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2" totalsRowShown="0" headerRowDxfId="71" dataDxfId="69" headerRowBorderDxfId="70" tableBorderDxfId="68" totalsRowBorderDxfId="67">
  <tableColumns count="3">
    <tableColumn id="1" xr3:uid="{66E5B216-B1CF-4EF3-A61F-9359F8B26114}" name="Fairview - Apt. - Indicators" dataDxfId="66"/>
    <tableColumn id="2" xr3:uid="{9A828776-B2C6-4DCA-959B-A5E775CE49A6}" name="August_x000a_Number" dataDxfId="65"/>
    <tableColumn id="3" xr3:uid="{81A2EB23-4BCE-448E-BE44-73BBA2AD7713}" name="August 2019 - Narrative" dataDxfId="64"/>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63" dataDxfId="61" headerRowBorderDxfId="62" tableBorderDxfId="60" totalsRowBorderDxfId="59">
  <tableColumns count="3">
    <tableColumn id="1" xr3:uid="{269F8DC3-2AA4-4CB0-914F-D09C776FE6BC}" name="Long Term Care Indicators" dataDxfId="58"/>
    <tableColumn id="2" xr3:uid="{AEFB6BC3-7016-4DC3-8368-FEA933C44FE2}" name="September_x000a_Number" dataDxfId="57"/>
    <tableColumn id="3" xr3:uid="{11DD17B2-251D-4456-80AF-2F37B0FD6188}" name="September 2019  Narrative" dataDxfId="56"/>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headerRowDxfId="55" dataDxfId="53" headerRowBorderDxfId="54" tableBorderDxfId="52" totalsRowBorderDxfId="51">
  <tableColumns count="3">
    <tableColumn id="1" xr3:uid="{B5F9D283-70D6-488B-8FE0-3937B08363EE}" name="Fairview - Apt. - Indicators" dataDxfId="50"/>
    <tableColumn id="2" xr3:uid="{F3DBC62D-CB36-475D-A123-EB2953AE5723}" name="September_x000a_Number" dataDxfId="49"/>
    <tableColumn id="3" xr3:uid="{19CCAE1F-23F7-4A8D-B4A8-620226E26545}" name="September 2019 Narrative" dataDxfId="48"/>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47" dataDxfId="45" headerRowBorderDxfId="46" tableBorderDxfId="44" totalsRowBorderDxfId="43">
  <tableColumns count="3">
    <tableColumn id="1" xr3:uid="{D9794621-7332-4E4B-9E05-ADE11D858B02}" name="Long Term Care Indicators" dataDxfId="42"/>
    <tableColumn id="2" xr3:uid="{347616D6-4AF7-4A32-9AFC-A35F60F5D7BD}" name="October_x000a_Number" dataDxfId="41"/>
    <tableColumn id="3" xr3:uid="{1EEC0929-5296-46D4-AE4E-139017835316}" name="October 2019 Narrative" dataDxfId="40"/>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headerRowDxfId="39" headerRowBorderDxfId="38" tableBorderDxfId="37" totalsRowBorderDxfId="36">
  <tableColumns count="3">
    <tableColumn id="1" xr3:uid="{8C291341-96DB-4700-9CD5-787381056CBE}" name="Fairview - Apt. - Indicators" dataDxfId="35"/>
    <tableColumn id="2" xr3:uid="{6C9CDE48-A761-4BF2-B3FE-F211B6797B6A}" name="October_x000a_Number" dataDxfId="34"/>
    <tableColumn id="3" xr3:uid="{AD3F278B-16B8-48A0-BA1E-6645A94BB072}" name="October 2019 Narrative" dataDxfId="33"/>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20" totalsRowShown="0" headerRowDxfId="32" dataDxfId="30" headerRowBorderDxfId="31" tableBorderDxfId="29" totalsRowBorderDxfId="28">
  <tableColumns count="3">
    <tableColumn id="1" xr3:uid="{52F2F74C-5573-4D0A-B1E0-1EC9B9AEA4AA}" name="`" dataDxfId="27"/>
    <tableColumn id="2" xr3:uid="{EEA63A49-5272-4C4F-B680-D60CB4868DFB}" name="November_x000a_Number" dataDxfId="26"/>
    <tableColumn id="3" xr3:uid="{D3239B7B-E5D5-4704-BF5B-A13DE782F748}" name="November 2019 Narrative" dataDxfId="25"/>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headerRowDxfId="24" headerRowBorderDxfId="23" tableBorderDxfId="22" totalsRowBorderDxfId="21">
  <tableColumns count="3">
    <tableColumn id="1" xr3:uid="{EEA5B504-D218-461F-9980-0104BDAE7DF0}" name="Fairview - Apt. - Indicators" dataDxfId="20"/>
    <tableColumn id="2" xr3:uid="{058DE2C1-465D-4D09-85CA-E222DD4BDA3E}" name="November_x000a_Number" dataDxfId="19"/>
    <tableColumn id="3" xr3:uid="{6741DE40-E9DF-47C0-8F30-D9FF7AE87276}" name="November 2019 Narrative" dataDxfId="18"/>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17">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193" dataDxfId="191" headerRowBorderDxfId="192" tableBorderDxfId="190" totalsRowBorderDxfId="189">
  <tableColumns count="15">
    <tableColumn id="1" xr3:uid="{1BA35FDD-5FCB-4852-95C2-A7973706D90B}" name="Long Term Care Indicators" dataDxfId="188"/>
    <tableColumn id="11" xr3:uid="{25309180-DB49-4ADB-9A6C-ABD9EF6CDB8B}" name="Dec._x000a_2018" dataDxfId="187">
      <calculatedColumnFormula>Table157[[#This Row],[December
Number]]</calculatedColumnFormula>
    </tableColumn>
    <tableColumn id="12" xr3:uid="{10F5D83B-9458-4586-A02D-119EB9049364}" name="Jan._x000a_2019" dataDxfId="186">
      <calculatedColumnFormula>Table1[[#This Row],[Number]]</calculatedColumnFormula>
    </tableColumn>
    <tableColumn id="13" xr3:uid="{C9366CC4-A8AA-4C30-8EF8-1166D864AE40}" name="Feb._x000a_2019" dataDxfId="185">
      <calculatedColumnFormula>Table15[[#This Row],[Number]]</calculatedColumnFormula>
    </tableColumn>
    <tableColumn id="14" xr3:uid="{F8C74543-D86E-4363-8EF4-A4A2358F516B}" name="March_x000a_2019" dataDxfId="184">
      <calculatedColumnFormula>Table125[[#This Row],[Number]]</calculatedColumnFormula>
    </tableColumn>
    <tableColumn id="17" xr3:uid="{61CB13BA-41D5-408A-9E1D-71FDF35AD63D}" name="April_x000a_2019" dataDxfId="183">
      <calculatedColumnFormula>Table123[[#This Row],[Number]]</calculatedColumnFormula>
    </tableColumn>
    <tableColumn id="2" xr3:uid="{AEF04273-E21F-46C1-A6C7-89C467D84BED}" name="May_x000a_2019" dataDxfId="182">
      <calculatedColumnFormula>Table1521[[#This Row],[Number]]</calculatedColumnFormula>
    </tableColumn>
    <tableColumn id="3" xr3:uid="{72CACEBC-F39B-4488-8CEF-21282D58F2B6}" name="June_x000a_2019" dataDxfId="181"/>
    <tableColumn id="4" xr3:uid="{719F6C3B-D596-4F4D-86B3-52AAEC471F28}" name="July_x000a_2019" dataDxfId="180"/>
    <tableColumn id="15" xr3:uid="{7E1365E7-927F-4127-8D97-A9301286CBDA}" name="Aug._x000a_2019" dataDxfId="179"/>
    <tableColumn id="8" xr3:uid="{6361A66B-905F-4AE5-8AD8-3775F2ED6538}" name="Sept._x000a_2019" dataDxfId="178"/>
    <tableColumn id="5" xr3:uid="{C895C4C4-2565-40B8-9A6B-18E95D61A6B1}" name="Oct._x000a_2019" dataDxfId="177"/>
    <tableColumn id="6" xr3:uid="{5F9795D6-0174-42E9-AE0A-51AC193E9DFF}" name="Nov._x000a_2019" dataDxfId="176"/>
    <tableColumn id="7" xr3:uid="{B39F1E19-F52B-404C-B141-CE3EB40F1169}" name="12_x000a_ Month Sum" dataDxfId="175">
      <calculatedColumnFormula>SUM(Table1527[[#This Row],[Dec.
2018]:[Nov.
2019]])</calculatedColumnFormula>
    </tableColumn>
    <tableColumn id="9" xr3:uid="{58B08B58-E4A9-41E0-8C2B-8DFDDBDE56BC}" name="12  _x000a_Month_x000a_ Average" dataDxfId="174">
      <calculatedColumnFormula>AVERAGE(Table1527[[#This Row],[Dec.
2018]:[Nov.
2019]])</calculatedColumn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1" dataDxfId="0" headerRowBorderDxfId="173" tableBorderDxfId="172" totalsRowBorderDxfId="171">
  <tableColumns count="15">
    <tableColumn id="1" xr3:uid="{2C5AA0AC-3F33-4632-A4FB-0BE46E59FF8E}" name="Fairview - Apt. - Indicators" dataDxfId="16"/>
    <tableColumn id="10" xr3:uid="{E22BDE76-7559-4AEF-A7E8-47A418C53083}" name="Dec._x000a_2018" dataDxfId="15">
      <calculatedColumnFormula>December!B22</calculatedColumnFormula>
    </tableColumn>
    <tableColumn id="11" xr3:uid="{641606BE-8B29-4578-89A9-723E11EE5501}" name="Jan._x000a_2019" dataDxfId="14">
      <calculatedColumnFormula>January!B22</calculatedColumnFormula>
    </tableColumn>
    <tableColumn id="12" xr3:uid="{6F8F0228-AFAF-47A7-8324-5E26F77126BC}" name="Feb._x000a_2019" dataDxfId="13">
      <calculatedColumnFormula>February!B22</calculatedColumnFormula>
    </tableColumn>
    <tableColumn id="13" xr3:uid="{20C9CC50-F5B7-42DC-9A02-31A9E226D9DD}" name="March_x000a_2019" dataDxfId="12">
      <calculatedColumnFormula>March!B22</calculatedColumnFormula>
    </tableColumn>
    <tableColumn id="14" xr3:uid="{AC5410D7-04D0-41FF-87CF-3EDED5494313}" name="April_x000a_2019" dataDxfId="11">
      <calculatedColumnFormula>April!B22</calculatedColumnFormula>
    </tableColumn>
    <tableColumn id="15" xr3:uid="{2C588945-14B4-46D8-ADC0-953C64B9AD7F}" name="May_x000a_2019" dataDxfId="10">
      <calculatedColumnFormula>May!B22</calculatedColumnFormula>
    </tableColumn>
    <tableColumn id="2" xr3:uid="{2903DEB6-C54D-4BEB-B8B3-7ABD7D4BB4FD}" name="June_x000a_2019" dataDxfId="9"/>
    <tableColumn id="3" xr3:uid="{88BE3E99-6990-4D26-AE81-98980299AD16}" name="July_x000a_2019" dataDxfId="8"/>
    <tableColumn id="16" xr3:uid="{A0DDE2D5-BA60-4D3E-887D-EDD591E40A44}" name="Aug._x000a_2019" dataDxfId="7"/>
    <tableColumn id="7" xr3:uid="{79441A68-5C2E-456A-B6D6-C2446C53A0A5}" name="Sept._x000a_2019" dataDxfId="6"/>
    <tableColumn id="4" xr3:uid="{8CAF1420-A9B7-48F5-B181-EB24076C14F5}" name="Oct._x000a_2019" dataDxfId="5"/>
    <tableColumn id="5" xr3:uid="{201C8A10-EB38-4A0A-9F7A-D3837032C049}" name="Nov._x000a_2019" dataDxfId="4"/>
    <tableColumn id="6" xr3:uid="{500591D8-4448-44EF-8032-183C60C47B54}" name="12 _x000a_Month Sum" dataDxfId="3">
      <calculatedColumnFormula>SUM(Table14628[[#This Row],[Dec.
2018]:[Nov.
2019]])</calculatedColumnFormula>
    </tableColumn>
    <tableColumn id="8" xr3:uid="{77C10AB7-9FE1-4D6A-907E-DAC88D08ACF4}" name="12 _x000a_Month Average" dataDxfId="2">
      <calculatedColumnFormula>AVERAGE(Table14628[[#This Row],[Dec.
2018]:[Nov.
2019]])</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170" headerRowBorderDxfId="169" tableBorderDxfId="168" totalsRowBorderDxfId="167">
  <tableColumns count="3">
    <tableColumn id="1" xr3:uid="{8A23F655-45CE-47B3-9436-36A1206900CD}" name="Long Term Care Indicators" dataDxfId="166"/>
    <tableColumn id="2" xr3:uid="{45A77510-0CDA-43D2-AB73-0D0C10573322}" name="December_x000a_Number" dataDxfId="165"/>
    <tableColumn id="3" xr3:uid="{52CFE416-C722-4542-8475-9D6E30B006CC}" name="December 2018 Narrative" dataDxfId="164"/>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headerRowBorderDxfId="163" tableBorderDxfId="162">
  <tableColumns count="3">
    <tableColumn id="1" xr3:uid="{9BF9F315-52E7-4859-BC27-29136FF045FD}" name="Fairview - Apt. - Indicators" dataDxfId="161"/>
    <tableColumn id="2" xr3:uid="{406609BD-D003-4955-8834-626D925F856B}" name="December_x000a_Number" dataDxfId="160"/>
    <tableColumn id="3" xr3:uid="{C7645823-0B93-42A7-8309-8F31345E07DE}" name="December 2018 Narrative" dataDxfId="159"/>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tableBorderDxfId="158">
  <tableColumns count="3">
    <tableColumn id="1" xr3:uid="{0E61812A-B51F-45B7-9F38-2671F839061F}" name="Long Term Care Indicators"/>
    <tableColumn id="2" xr3:uid="{98BBC0AA-4D3C-4129-B0FA-849478791E0C}" name="Number" dataDxfId="157"/>
    <tableColumn id="3" xr3:uid="{B946B0C5-98CE-4587-BF95-F90EE737EC18}" name="Narrative"/>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42" totalsRowShown="0" tableBorderDxfId="156">
  <tableColumns count="3">
    <tableColumn id="1" xr3:uid="{928A77A7-09E3-4C76-97C3-FE3242247F25}" name="Fairview - Apt. - Indicators" dataDxfId="155"/>
    <tableColumn id="2" xr3:uid="{001F0654-73AB-4279-A182-B65FF9DC1F82}" name="Number" dataDxfId="154"/>
    <tableColumn id="3" xr3:uid="{EFA833AF-376E-4C61-852B-D188447C634A}" name="Narrative"/>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tableBorderDxfId="153">
  <tableColumns count="3">
    <tableColumn id="1" xr3:uid="{4228CD00-A5A0-4719-B2D6-65D8071A676C}" name="Long Term Care Indicators"/>
    <tableColumn id="2" xr3:uid="{F71691EA-1801-46C5-AF36-80A107D688F8}" name="Number" dataDxfId="152"/>
    <tableColumn id="3" xr3:uid="{84BD9452-1677-49DA-A96F-7C26FEA36F7F}" name="Narrative"/>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Q34"/>
  <sheetViews>
    <sheetView topLeftCell="A7" workbookViewId="0">
      <selection activeCell="B39" sqref="B39"/>
    </sheetView>
  </sheetViews>
  <sheetFormatPr defaultRowHeight="15" x14ac:dyDescent="0.25"/>
  <cols>
    <col min="1" max="1" width="32.42578125" customWidth="1"/>
    <col min="2" max="2" width="10.42578125" style="3" customWidth="1"/>
    <col min="3" max="3" width="8.7109375" style="3" customWidth="1"/>
    <col min="4" max="4" width="10.28515625" customWidth="1"/>
    <col min="5" max="5" width="9.42578125" customWidth="1"/>
    <col min="6" max="14" width="10.28515625" customWidth="1"/>
    <col min="15" max="16" width="13.5703125" customWidth="1"/>
  </cols>
  <sheetData>
    <row r="1" spans="1:17" s="4" customFormat="1" ht="21.75" customHeight="1" x14ac:dyDescent="0.3">
      <c r="A1" s="150" t="s">
        <v>32</v>
      </c>
      <c r="B1" s="227" t="s">
        <v>33</v>
      </c>
      <c r="C1" s="228"/>
      <c r="D1" s="228"/>
      <c r="E1" s="228"/>
      <c r="F1" s="151"/>
      <c r="G1" s="151"/>
      <c r="H1" s="151"/>
      <c r="I1" s="151"/>
      <c r="J1" s="151"/>
      <c r="K1" s="151"/>
      <c r="L1" s="151"/>
      <c r="M1" s="151"/>
      <c r="N1" s="152"/>
    </row>
    <row r="2" spans="1:17" ht="30.75" x14ac:dyDescent="0.3">
      <c r="A2" s="153" t="s">
        <v>2</v>
      </c>
      <c r="B2" s="154" t="s">
        <v>154</v>
      </c>
      <c r="C2" s="154" t="s">
        <v>153</v>
      </c>
      <c r="D2" s="155" t="s">
        <v>215</v>
      </c>
      <c r="E2" s="155" t="s">
        <v>252</v>
      </c>
      <c r="F2" s="155" t="s">
        <v>255</v>
      </c>
      <c r="G2" s="155" t="s">
        <v>311</v>
      </c>
      <c r="H2" s="155" t="s">
        <v>355</v>
      </c>
      <c r="I2" s="155" t="s">
        <v>358</v>
      </c>
      <c r="J2" s="156" t="s">
        <v>26</v>
      </c>
      <c r="K2" s="156" t="s">
        <v>27</v>
      </c>
      <c r="L2" s="156" t="s">
        <v>28</v>
      </c>
      <c r="M2" s="156" t="s">
        <v>29</v>
      </c>
      <c r="N2" s="156" t="s">
        <v>30</v>
      </c>
      <c r="Q2" s="1"/>
    </row>
    <row r="3" spans="1:17" x14ac:dyDescent="0.25">
      <c r="A3" s="157" t="s">
        <v>0</v>
      </c>
      <c r="B3" s="158">
        <v>99.058333333333337</v>
      </c>
      <c r="C3" s="158">
        <v>99.09416666666668</v>
      </c>
      <c r="D3" s="158">
        <v>98.997500000000002</v>
      </c>
      <c r="E3" s="158">
        <v>99.144166666666692</v>
      </c>
      <c r="F3" s="158">
        <v>99.118333333333339</v>
      </c>
      <c r="G3" s="158">
        <v>99.096666666666678</v>
      </c>
      <c r="H3" s="210">
        <v>99.202500000000001</v>
      </c>
      <c r="I3" s="158">
        <v>99.110000000000014</v>
      </c>
      <c r="J3" s="159"/>
      <c r="K3" s="159"/>
      <c r="L3" s="159"/>
      <c r="M3" s="159"/>
      <c r="N3" s="159"/>
      <c r="P3" s="98"/>
    </row>
    <row r="4" spans="1:17" x14ac:dyDescent="0.25">
      <c r="A4" s="160" t="s">
        <v>4</v>
      </c>
      <c r="B4" s="158">
        <v>1.75</v>
      </c>
      <c r="C4" s="158">
        <v>1.6666666666666667</v>
      </c>
      <c r="D4" s="158">
        <v>1.6666666666666667</v>
      </c>
      <c r="E4" s="158">
        <v>1.4166666666666667</v>
      </c>
      <c r="F4" s="158">
        <v>1.25</v>
      </c>
      <c r="G4" s="158">
        <v>1.5</v>
      </c>
      <c r="H4" s="210">
        <v>1.4166666666666667</v>
      </c>
      <c r="I4" s="158">
        <v>1.6666666666666667</v>
      </c>
      <c r="J4" s="159"/>
      <c r="K4" s="159"/>
      <c r="L4" s="159"/>
      <c r="M4" s="159"/>
      <c r="N4" s="159"/>
      <c r="P4" s="98"/>
    </row>
    <row r="5" spans="1:17" x14ac:dyDescent="0.25">
      <c r="A5" s="160" t="s">
        <v>5</v>
      </c>
      <c r="B5" s="158">
        <v>1.75</v>
      </c>
      <c r="C5" s="158">
        <v>1.6666666666666667</v>
      </c>
      <c r="D5" s="158">
        <v>1.5</v>
      </c>
      <c r="E5" s="158">
        <v>1.1666666666666667</v>
      </c>
      <c r="F5" s="158">
        <v>1.3333333333333333</v>
      </c>
      <c r="G5" s="158">
        <v>1.4166666666666667</v>
      </c>
      <c r="H5" s="210">
        <v>1.3333333333333333</v>
      </c>
      <c r="I5" s="158">
        <v>1.5</v>
      </c>
      <c r="J5" s="159"/>
      <c r="K5" s="159"/>
      <c r="L5" s="159"/>
      <c r="M5" s="159"/>
      <c r="N5" s="159"/>
      <c r="P5" s="98"/>
    </row>
    <row r="6" spans="1:17" x14ac:dyDescent="0.25">
      <c r="A6" s="160" t="s">
        <v>6</v>
      </c>
      <c r="B6" s="158">
        <v>1.25</v>
      </c>
      <c r="C6" s="158">
        <v>1.5</v>
      </c>
      <c r="D6" s="158">
        <v>1.5833333333333333</v>
      </c>
      <c r="E6" s="158">
        <v>1.75</v>
      </c>
      <c r="F6" s="158">
        <v>1.75</v>
      </c>
      <c r="G6" s="158">
        <v>1.9166666666666667</v>
      </c>
      <c r="H6" s="210">
        <v>1.9166666666666667</v>
      </c>
      <c r="I6" s="158">
        <v>2</v>
      </c>
      <c r="J6" s="159"/>
      <c r="K6" s="159"/>
      <c r="L6" s="159"/>
      <c r="M6" s="159"/>
      <c r="N6" s="159"/>
      <c r="P6" s="98"/>
    </row>
    <row r="7" spans="1:17" x14ac:dyDescent="0.25">
      <c r="A7" s="160" t="s">
        <v>7</v>
      </c>
      <c r="B7" s="158">
        <v>1.25</v>
      </c>
      <c r="C7" s="158">
        <v>1.3333333333333333</v>
      </c>
      <c r="D7" s="158">
        <v>1.4166666666666667</v>
      </c>
      <c r="E7" s="158">
        <v>1.4166666666666667</v>
      </c>
      <c r="F7" s="158">
        <v>1.4166666666666667</v>
      </c>
      <c r="G7" s="158">
        <v>1.5</v>
      </c>
      <c r="H7" s="210">
        <v>1.5833333333333333</v>
      </c>
      <c r="I7" s="158">
        <v>2.5</v>
      </c>
      <c r="J7" s="159"/>
      <c r="K7" s="159"/>
      <c r="L7" s="159"/>
      <c r="M7" s="159"/>
      <c r="N7" s="159"/>
      <c r="P7" s="98"/>
    </row>
    <row r="8" spans="1:17" x14ac:dyDescent="0.25">
      <c r="A8" s="160" t="s">
        <v>8</v>
      </c>
      <c r="B8" s="158">
        <v>2.1666666666666665</v>
      </c>
      <c r="C8" s="158">
        <v>2.4166666666666665</v>
      </c>
      <c r="D8" s="158">
        <v>2.5833333333333335</v>
      </c>
      <c r="E8" s="158">
        <v>2.5833333333333335</v>
      </c>
      <c r="F8" s="158">
        <v>2.5833333333333335</v>
      </c>
      <c r="G8" s="158">
        <v>2.75</v>
      </c>
      <c r="H8" s="210">
        <v>2.75</v>
      </c>
      <c r="I8" s="158">
        <v>2.75</v>
      </c>
      <c r="J8" s="159"/>
      <c r="K8" s="159"/>
      <c r="L8" s="159"/>
      <c r="M8" s="159"/>
      <c r="N8" s="159"/>
      <c r="P8" s="98"/>
    </row>
    <row r="9" spans="1:17" x14ac:dyDescent="0.25">
      <c r="A9" s="160" t="s">
        <v>9</v>
      </c>
      <c r="B9" s="158">
        <v>2.1666666666666665</v>
      </c>
      <c r="C9" s="158">
        <v>2.25</v>
      </c>
      <c r="D9" s="158">
        <v>2.5</v>
      </c>
      <c r="E9" s="158">
        <v>2.5833333333333335</v>
      </c>
      <c r="F9" s="158">
        <v>2.5833333333333335</v>
      </c>
      <c r="G9" s="158">
        <v>2.3333333333333335</v>
      </c>
      <c r="H9" s="210">
        <v>1.8333333333333333</v>
      </c>
      <c r="I9" s="158">
        <v>1.6666666666666667</v>
      </c>
      <c r="J9" s="159"/>
      <c r="K9" s="159"/>
      <c r="L9" s="159"/>
      <c r="M9" s="159"/>
      <c r="N9" s="159"/>
      <c r="P9" s="98"/>
    </row>
    <row r="10" spans="1:17" x14ac:dyDescent="0.25">
      <c r="A10" s="160" t="s">
        <v>10</v>
      </c>
      <c r="B10" s="158">
        <v>0.16666666666666666</v>
      </c>
      <c r="C10" s="158">
        <v>0.25</v>
      </c>
      <c r="D10" s="158">
        <v>0.41666666666666669</v>
      </c>
      <c r="E10" s="158">
        <v>0.5</v>
      </c>
      <c r="F10" s="158">
        <v>0.58333333333333337</v>
      </c>
      <c r="G10" s="158">
        <v>0.58333333333333337</v>
      </c>
      <c r="H10" s="210">
        <v>0.83333333333333337</v>
      </c>
      <c r="I10" s="158">
        <v>0.91666666666666663</v>
      </c>
      <c r="J10" s="159"/>
      <c r="K10" s="159"/>
      <c r="L10" s="159"/>
      <c r="M10" s="159"/>
      <c r="N10" s="159"/>
      <c r="P10" s="98"/>
    </row>
    <row r="11" spans="1:17" x14ac:dyDescent="0.25">
      <c r="A11" s="160" t="s">
        <v>11</v>
      </c>
      <c r="B11" s="158">
        <v>2.3333333333333335</v>
      </c>
      <c r="C11" s="158">
        <v>2.3333333333333335</v>
      </c>
      <c r="D11" s="158">
        <v>2.9166666666666665</v>
      </c>
      <c r="E11" s="158">
        <v>3.0833333333333335</v>
      </c>
      <c r="F11" s="158">
        <v>3.25</v>
      </c>
      <c r="G11" s="158">
        <v>3.4166666666666665</v>
      </c>
      <c r="H11" s="210">
        <v>3.4166666666666665</v>
      </c>
      <c r="I11" s="158">
        <v>3.3333333333333335</v>
      </c>
      <c r="J11" s="159"/>
      <c r="K11" s="159"/>
      <c r="L11" s="159"/>
      <c r="M11" s="159"/>
      <c r="N11" s="159"/>
      <c r="P11" s="98"/>
    </row>
    <row r="12" spans="1:17" x14ac:dyDescent="0.25">
      <c r="A12" s="160" t="s">
        <v>12</v>
      </c>
      <c r="B12" s="158">
        <v>0</v>
      </c>
      <c r="C12" s="158">
        <v>0</v>
      </c>
      <c r="D12" s="158">
        <v>8.3333333333333329E-2</v>
      </c>
      <c r="E12" s="158">
        <v>8.3333333333333329E-2</v>
      </c>
      <c r="F12" s="158">
        <v>8.3333333333333329E-2</v>
      </c>
      <c r="G12" s="158">
        <v>8.3333333333333329E-2</v>
      </c>
      <c r="H12" s="210">
        <v>8.3333333333333329E-2</v>
      </c>
      <c r="I12" s="158">
        <v>0.16666666666666666</v>
      </c>
      <c r="J12" s="159"/>
      <c r="K12" s="159"/>
      <c r="L12" s="159"/>
      <c r="M12" s="159"/>
      <c r="N12" s="159"/>
      <c r="P12" s="98"/>
    </row>
    <row r="13" spans="1:17" x14ac:dyDescent="0.25">
      <c r="A13" s="160" t="s">
        <v>13</v>
      </c>
      <c r="B13" s="158">
        <v>0.16666666666666666</v>
      </c>
      <c r="C13" s="158">
        <v>0.33333333333333331</v>
      </c>
      <c r="D13" s="158">
        <v>0.33333333333333331</v>
      </c>
      <c r="E13" s="158">
        <v>0.41666666666666669</v>
      </c>
      <c r="F13" s="158">
        <v>0.41666666666666669</v>
      </c>
      <c r="G13" s="158">
        <v>0.41666666666666669</v>
      </c>
      <c r="H13" s="210">
        <v>0.25</v>
      </c>
      <c r="I13" s="158">
        <v>0.5</v>
      </c>
      <c r="J13" s="159"/>
      <c r="K13" s="159"/>
      <c r="L13" s="159"/>
      <c r="M13" s="159"/>
      <c r="N13" s="159"/>
      <c r="P13" s="98"/>
    </row>
    <row r="14" spans="1:17" x14ac:dyDescent="0.25">
      <c r="A14" s="160" t="s">
        <v>14</v>
      </c>
      <c r="B14" s="158">
        <v>3.4166666666666665</v>
      </c>
      <c r="C14" s="158">
        <v>3.3333333333333335</v>
      </c>
      <c r="D14" s="158">
        <v>4.25</v>
      </c>
      <c r="E14" s="158">
        <v>5.25</v>
      </c>
      <c r="F14" s="158">
        <v>5.083333333333333</v>
      </c>
      <c r="G14" s="158">
        <v>7</v>
      </c>
      <c r="H14" s="210">
        <v>6.833333333333333</v>
      </c>
      <c r="I14" s="158">
        <v>6.916666666666667</v>
      </c>
      <c r="J14" s="159"/>
      <c r="K14" s="159"/>
      <c r="L14" s="159"/>
      <c r="M14" s="159"/>
      <c r="N14" s="159"/>
      <c r="P14" s="98"/>
    </row>
    <row r="15" spans="1:17" x14ac:dyDescent="0.25">
      <c r="A15" s="161" t="s">
        <v>15</v>
      </c>
      <c r="B15" s="162">
        <v>2.25</v>
      </c>
      <c r="C15" s="162">
        <v>2.8333333333333335</v>
      </c>
      <c r="D15" s="162">
        <v>3</v>
      </c>
      <c r="E15" s="162">
        <v>3</v>
      </c>
      <c r="F15" s="162">
        <v>3.6666666666666665</v>
      </c>
      <c r="G15" s="162">
        <v>3.6666666666666665</v>
      </c>
      <c r="H15" s="211">
        <v>3.9166666666666665</v>
      </c>
      <c r="I15" s="162">
        <v>3.6666666666666665</v>
      </c>
      <c r="J15" s="163"/>
      <c r="K15" s="163"/>
      <c r="L15" s="163"/>
      <c r="M15" s="163"/>
      <c r="N15" s="163"/>
      <c r="P15" s="98"/>
    </row>
    <row r="16" spans="1:17" x14ac:dyDescent="0.25">
      <c r="A16" s="164"/>
      <c r="B16" s="6"/>
      <c r="C16" s="6"/>
      <c r="D16" s="165"/>
      <c r="E16" s="165"/>
      <c r="F16" s="165"/>
      <c r="G16" s="165"/>
      <c r="H16" s="165"/>
      <c r="I16" s="165"/>
      <c r="J16" s="165"/>
      <c r="K16" s="165"/>
      <c r="L16" s="165"/>
      <c r="M16" s="165"/>
      <c r="N16" s="165"/>
      <c r="P16" s="98"/>
    </row>
    <row r="17" spans="1:16" ht="30.75" x14ac:dyDescent="0.3">
      <c r="A17" s="166" t="s">
        <v>108</v>
      </c>
      <c r="B17" s="154" t="s">
        <v>154</v>
      </c>
      <c r="C17" s="154" t="s">
        <v>153</v>
      </c>
      <c r="D17" s="155" t="s">
        <v>215</v>
      </c>
      <c r="E17" s="155" t="s">
        <v>252</v>
      </c>
      <c r="F17" s="155" t="s">
        <v>255</v>
      </c>
      <c r="G17" s="155" t="s">
        <v>311</v>
      </c>
      <c r="H17" s="155" t="s">
        <v>355</v>
      </c>
      <c r="I17" s="155" t="s">
        <v>358</v>
      </c>
      <c r="J17" s="156" t="s">
        <v>27</v>
      </c>
      <c r="K17" s="156" t="s">
        <v>28</v>
      </c>
      <c r="L17" s="156" t="s">
        <v>29</v>
      </c>
      <c r="M17" s="156" t="s">
        <v>30</v>
      </c>
      <c r="N17" s="167" t="s">
        <v>31</v>
      </c>
      <c r="P17" s="98"/>
    </row>
    <row r="18" spans="1:16" x14ac:dyDescent="0.25">
      <c r="A18" s="168" t="s">
        <v>104</v>
      </c>
      <c r="B18" s="169">
        <v>1.5833333333333333</v>
      </c>
      <c r="C18" s="169">
        <v>1.5</v>
      </c>
      <c r="D18" s="169">
        <v>1.5</v>
      </c>
      <c r="E18" s="169">
        <v>1.5833333333333333</v>
      </c>
      <c r="F18" s="169">
        <v>1.75</v>
      </c>
      <c r="G18" s="169">
        <v>1.75</v>
      </c>
      <c r="H18" s="215">
        <v>1.5833333333333333</v>
      </c>
      <c r="I18" s="169">
        <v>1.3333333333333333</v>
      </c>
      <c r="J18" s="170"/>
      <c r="K18" s="170"/>
      <c r="L18" s="170"/>
      <c r="M18" s="170"/>
      <c r="N18" s="171"/>
      <c r="P18" s="98"/>
    </row>
    <row r="19" spans="1:16" x14ac:dyDescent="0.25">
      <c r="A19" s="168" t="s">
        <v>105</v>
      </c>
      <c r="B19" s="172">
        <v>1.5833333333333333</v>
      </c>
      <c r="C19" s="172">
        <v>1.5833333333333333</v>
      </c>
      <c r="D19" s="172">
        <v>1.5833333333333333</v>
      </c>
      <c r="E19" s="172">
        <v>1.6666666666666667</v>
      </c>
      <c r="F19" s="172">
        <v>1.8333333333333333</v>
      </c>
      <c r="G19" s="172">
        <v>1.9166666666666667</v>
      </c>
      <c r="H19" s="216">
        <v>2</v>
      </c>
      <c r="I19" s="172">
        <v>2</v>
      </c>
      <c r="J19" s="173"/>
      <c r="K19" s="173"/>
      <c r="L19" s="173"/>
      <c r="M19" s="173"/>
      <c r="N19" s="174"/>
      <c r="P19" s="98"/>
    </row>
    <row r="20" spans="1:16" x14ac:dyDescent="0.25">
      <c r="A20" s="168" t="s">
        <v>106</v>
      </c>
      <c r="B20" s="172">
        <v>0.5</v>
      </c>
      <c r="C20" s="172">
        <v>0.58333333333333337</v>
      </c>
      <c r="D20" s="172">
        <v>0.66666666666666663</v>
      </c>
      <c r="E20" s="172">
        <v>0.66666666666666663</v>
      </c>
      <c r="F20" s="172">
        <v>0.75</v>
      </c>
      <c r="G20" s="172">
        <v>0.66666666666666663</v>
      </c>
      <c r="H20" s="216">
        <v>0.66666666666666663</v>
      </c>
      <c r="I20" s="172">
        <v>0.75</v>
      </c>
      <c r="J20" s="173"/>
      <c r="K20" s="173"/>
      <c r="L20" s="173"/>
      <c r="M20" s="173"/>
      <c r="N20" s="174"/>
      <c r="P20" s="98"/>
    </row>
    <row r="21" spans="1:16" x14ac:dyDescent="0.25">
      <c r="A21" s="168" t="s">
        <v>107</v>
      </c>
      <c r="B21" s="172">
        <v>1.75</v>
      </c>
      <c r="C21" s="172">
        <v>2</v>
      </c>
      <c r="D21" s="172">
        <v>2.0833333333333335</v>
      </c>
      <c r="E21" s="172">
        <v>2.0833333333333335</v>
      </c>
      <c r="F21" s="172">
        <v>2.3333333333333335</v>
      </c>
      <c r="G21" s="172">
        <v>2.5</v>
      </c>
      <c r="H21" s="216">
        <v>2.5</v>
      </c>
      <c r="I21" s="172">
        <v>2.5833333333333335</v>
      </c>
      <c r="J21" s="173"/>
      <c r="K21" s="173"/>
      <c r="L21" s="173"/>
      <c r="M21" s="173"/>
      <c r="N21" s="174"/>
      <c r="P21" s="98"/>
    </row>
    <row r="22" spans="1:16" x14ac:dyDescent="0.25">
      <c r="A22" s="168" t="s">
        <v>281</v>
      </c>
      <c r="B22" s="172">
        <v>0.5</v>
      </c>
      <c r="C22" s="172">
        <v>0.5</v>
      </c>
      <c r="D22" s="172">
        <v>0.5</v>
      </c>
      <c r="E22" s="172">
        <v>0.5</v>
      </c>
      <c r="F22" s="172">
        <v>0.5</v>
      </c>
      <c r="G22" s="172">
        <v>0.5</v>
      </c>
      <c r="H22" s="216">
        <v>0.5</v>
      </c>
      <c r="I22" s="172">
        <v>0.5</v>
      </c>
      <c r="J22" s="173"/>
      <c r="K22" s="173"/>
      <c r="L22" s="173"/>
      <c r="M22" s="173"/>
      <c r="N22" s="174"/>
      <c r="P22" s="98"/>
    </row>
    <row r="23" spans="1:16" x14ac:dyDescent="0.25">
      <c r="A23" s="175" t="s">
        <v>4</v>
      </c>
      <c r="B23" s="172">
        <v>3.1666666666666665</v>
      </c>
      <c r="C23" s="172">
        <v>3.5833333333333335</v>
      </c>
      <c r="D23" s="172">
        <v>3.6666666666666665</v>
      </c>
      <c r="E23" s="172">
        <v>3.75</v>
      </c>
      <c r="F23" s="172">
        <v>3.9166666666666665</v>
      </c>
      <c r="G23" s="172">
        <v>4.166666666666667</v>
      </c>
      <c r="H23" s="216">
        <v>4.25</v>
      </c>
      <c r="I23" s="172">
        <v>4.25</v>
      </c>
      <c r="J23" s="173"/>
      <c r="K23" s="173"/>
      <c r="L23" s="173"/>
      <c r="M23" s="173"/>
      <c r="N23" s="174"/>
      <c r="P23" s="98"/>
    </row>
    <row r="24" spans="1:16" x14ac:dyDescent="0.25">
      <c r="A24" s="175" t="s">
        <v>5</v>
      </c>
      <c r="B24" s="172">
        <v>3.8333333333333335</v>
      </c>
      <c r="C24" s="172">
        <v>3.75</v>
      </c>
      <c r="D24" s="172">
        <v>3.5833333333333335</v>
      </c>
      <c r="E24" s="172">
        <v>3.8333333333333335</v>
      </c>
      <c r="F24" s="172">
        <v>4</v>
      </c>
      <c r="G24" s="172">
        <v>4.333333333333333</v>
      </c>
      <c r="H24" s="216">
        <v>4.166666666666667</v>
      </c>
      <c r="I24" s="172">
        <v>4</v>
      </c>
      <c r="J24" s="173"/>
      <c r="K24" s="173"/>
      <c r="L24" s="173"/>
      <c r="M24" s="173"/>
      <c r="N24" s="174"/>
      <c r="P24" s="98"/>
    </row>
    <row r="25" spans="1:16" x14ac:dyDescent="0.25">
      <c r="A25" s="175" t="s">
        <v>6</v>
      </c>
      <c r="B25" s="172">
        <v>0.91666666666666663</v>
      </c>
      <c r="C25" s="172">
        <v>1.75</v>
      </c>
      <c r="D25" s="172">
        <v>2.0833333333333335</v>
      </c>
      <c r="E25" s="172">
        <v>3.3333333333333335</v>
      </c>
      <c r="F25" s="172">
        <v>3.5833333333333335</v>
      </c>
      <c r="G25" s="172">
        <v>3.5833333333333335</v>
      </c>
      <c r="H25" s="216">
        <v>3.6666666666666665</v>
      </c>
      <c r="I25" s="172">
        <v>3.9166666666666665</v>
      </c>
      <c r="J25" s="173"/>
      <c r="K25" s="173"/>
      <c r="L25" s="173"/>
      <c r="M25" s="173"/>
      <c r="N25" s="174"/>
      <c r="P25" s="98"/>
    </row>
    <row r="26" spans="1:16" x14ac:dyDescent="0.25">
      <c r="A26" s="175" t="s">
        <v>7</v>
      </c>
      <c r="B26" s="172">
        <v>1.4166666666666667</v>
      </c>
      <c r="C26" s="172">
        <v>1.3333333333333333</v>
      </c>
      <c r="D26" s="172">
        <v>1.3333333333333333</v>
      </c>
      <c r="E26" s="172">
        <v>1.3333333333333333</v>
      </c>
      <c r="F26" s="172">
        <v>1.3333333333333333</v>
      </c>
      <c r="G26" s="172">
        <v>1.3333333333333333</v>
      </c>
      <c r="H26" s="216">
        <v>1.4166666666666667</v>
      </c>
      <c r="I26" s="172">
        <v>2.3333333333333335</v>
      </c>
      <c r="J26" s="173"/>
      <c r="K26" s="173"/>
      <c r="L26" s="173"/>
      <c r="M26" s="173"/>
      <c r="N26" s="174"/>
      <c r="P26" s="98"/>
    </row>
    <row r="27" spans="1:16" x14ac:dyDescent="0.25">
      <c r="A27" s="175" t="s">
        <v>8</v>
      </c>
      <c r="B27" s="172">
        <v>1.8333333333333333</v>
      </c>
      <c r="C27" s="172">
        <v>1.75</v>
      </c>
      <c r="D27" s="172">
        <v>1.6666666666666667</v>
      </c>
      <c r="E27" s="172">
        <v>1.6666666666666667</v>
      </c>
      <c r="F27" s="172">
        <v>1.75</v>
      </c>
      <c r="G27" s="172">
        <v>1.75</v>
      </c>
      <c r="H27" s="216">
        <v>1.75</v>
      </c>
      <c r="I27" s="172">
        <v>1.75</v>
      </c>
      <c r="J27" s="173"/>
      <c r="K27" s="173"/>
      <c r="L27" s="173"/>
      <c r="M27" s="173"/>
      <c r="N27" s="174"/>
      <c r="P27" s="98"/>
    </row>
    <row r="28" spans="1:16" x14ac:dyDescent="0.25">
      <c r="A28" s="175" t="s">
        <v>9</v>
      </c>
      <c r="B28" s="172">
        <v>0</v>
      </c>
      <c r="C28" s="172">
        <v>0</v>
      </c>
      <c r="D28" s="172">
        <v>0</v>
      </c>
      <c r="E28" s="172">
        <v>0</v>
      </c>
      <c r="F28" s="172">
        <v>0</v>
      </c>
      <c r="G28" s="172">
        <v>0</v>
      </c>
      <c r="H28" s="216">
        <v>0</v>
      </c>
      <c r="I28" s="172">
        <v>0</v>
      </c>
      <c r="J28" s="173"/>
      <c r="K28" s="173"/>
      <c r="L28" s="173"/>
      <c r="M28" s="173"/>
      <c r="N28" s="174"/>
      <c r="P28" s="98"/>
    </row>
    <row r="29" spans="1:16" x14ac:dyDescent="0.25">
      <c r="A29" s="175" t="s">
        <v>10</v>
      </c>
      <c r="B29" s="172">
        <v>8.3333333333333329E-2</v>
      </c>
      <c r="C29" s="172">
        <v>8.3333333333333329E-2</v>
      </c>
      <c r="D29" s="172">
        <v>8.3333333333333329E-2</v>
      </c>
      <c r="E29" s="172">
        <v>8.3333333333333329E-2</v>
      </c>
      <c r="F29" s="172">
        <v>0.16666666666666666</v>
      </c>
      <c r="G29" s="172">
        <v>0.16666666666666666</v>
      </c>
      <c r="H29" s="216">
        <v>0.16666666666666666</v>
      </c>
      <c r="I29" s="172">
        <v>0.33333333333333331</v>
      </c>
      <c r="J29" s="173"/>
      <c r="K29" s="173"/>
      <c r="L29" s="173"/>
      <c r="M29" s="173"/>
      <c r="N29" s="174"/>
      <c r="P29" s="98"/>
    </row>
    <row r="30" spans="1:16" x14ac:dyDescent="0.25">
      <c r="A30" s="175" t="s">
        <v>11</v>
      </c>
      <c r="B30" s="172">
        <v>0</v>
      </c>
      <c r="C30" s="172">
        <v>0</v>
      </c>
      <c r="D30" s="172">
        <v>0</v>
      </c>
      <c r="E30" s="172">
        <v>0</v>
      </c>
      <c r="F30" s="172">
        <v>0</v>
      </c>
      <c r="G30" s="172">
        <v>0</v>
      </c>
      <c r="H30" s="216">
        <v>0</v>
      </c>
      <c r="I30" s="172">
        <v>0</v>
      </c>
      <c r="J30" s="173"/>
      <c r="K30" s="173"/>
      <c r="L30" s="173"/>
      <c r="M30" s="173"/>
      <c r="N30" s="174"/>
      <c r="P30" s="98"/>
    </row>
    <row r="31" spans="1:16" x14ac:dyDescent="0.25">
      <c r="A31" s="175" t="s">
        <v>12</v>
      </c>
      <c r="B31" s="172">
        <v>8.3333333333333329E-2</v>
      </c>
      <c r="C31" s="172">
        <v>8.3333333333333329E-2</v>
      </c>
      <c r="D31" s="172">
        <v>8.3333333333333329E-2</v>
      </c>
      <c r="E31" s="172">
        <v>8.3333333333333329E-2</v>
      </c>
      <c r="F31" s="172">
        <v>8.3333333333333329E-2</v>
      </c>
      <c r="G31" s="172">
        <v>8.3333333333333329E-2</v>
      </c>
      <c r="H31" s="216">
        <v>0.16666666666666666</v>
      </c>
      <c r="I31" s="172">
        <v>0.16666666666666666</v>
      </c>
      <c r="J31" s="173"/>
      <c r="K31" s="173"/>
      <c r="L31" s="173"/>
      <c r="M31" s="173"/>
      <c r="N31" s="174"/>
      <c r="P31" s="98"/>
    </row>
    <row r="32" spans="1:16" x14ac:dyDescent="0.25">
      <c r="A32" s="175" t="s">
        <v>13</v>
      </c>
      <c r="B32" s="172">
        <v>0</v>
      </c>
      <c r="C32" s="172">
        <v>0</v>
      </c>
      <c r="D32" s="172">
        <v>0</v>
      </c>
      <c r="E32" s="172">
        <v>0</v>
      </c>
      <c r="F32" s="172">
        <v>0</v>
      </c>
      <c r="G32" s="172">
        <v>0</v>
      </c>
      <c r="H32" s="216">
        <v>0</v>
      </c>
      <c r="I32" s="172">
        <v>0</v>
      </c>
      <c r="J32" s="173"/>
      <c r="K32" s="173"/>
      <c r="L32" s="173"/>
      <c r="M32" s="173"/>
      <c r="N32" s="174"/>
      <c r="P32" s="98"/>
    </row>
    <row r="33" spans="1:16" x14ac:dyDescent="0.25">
      <c r="A33" s="175" t="s">
        <v>14</v>
      </c>
      <c r="B33" s="172">
        <v>0.33333333333333331</v>
      </c>
      <c r="C33" s="172">
        <v>0.16666666666666666</v>
      </c>
      <c r="D33" s="172">
        <v>0.16666666666666666</v>
      </c>
      <c r="E33" s="172">
        <v>0.16666666666666666</v>
      </c>
      <c r="F33" s="172">
        <v>0.33333333333333331</v>
      </c>
      <c r="G33" s="172">
        <v>2.0833333333333335</v>
      </c>
      <c r="H33" s="216">
        <v>2.25</v>
      </c>
      <c r="I33" s="172">
        <v>2.6666666666666665</v>
      </c>
      <c r="J33" s="173"/>
      <c r="K33" s="173"/>
      <c r="L33" s="173"/>
      <c r="M33" s="173"/>
      <c r="N33" s="174"/>
      <c r="P33" s="98"/>
    </row>
    <row r="34" spans="1:16" x14ac:dyDescent="0.25">
      <c r="A34" s="175" t="s">
        <v>15</v>
      </c>
      <c r="B34" s="172">
        <v>8.3333333333333329E-2</v>
      </c>
      <c r="C34" s="172">
        <v>8.3333333333333329E-2</v>
      </c>
      <c r="D34" s="172">
        <v>8.3333333333333329E-2</v>
      </c>
      <c r="E34" s="172">
        <v>8.3333333333333329E-2</v>
      </c>
      <c r="F34" s="172">
        <v>0.16666666666666666</v>
      </c>
      <c r="G34" s="172">
        <v>0.33333333333333331</v>
      </c>
      <c r="H34" s="216">
        <v>0.5</v>
      </c>
      <c r="I34" s="172">
        <v>0.5</v>
      </c>
      <c r="J34" s="173"/>
      <c r="K34" s="173"/>
      <c r="L34" s="173"/>
      <c r="M34" s="173"/>
      <c r="N34" s="174"/>
      <c r="P34" s="98"/>
    </row>
  </sheetData>
  <mergeCells count="1">
    <mergeCell ref="B1:E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sqref="A1:C42"/>
    </sheetView>
  </sheetViews>
  <sheetFormatPr defaultRowHeight="15" x14ac:dyDescent="0.25"/>
  <cols>
    <col min="1" max="1" width="32.42578125" customWidth="1"/>
    <col min="2" max="2" width="10.42578125" style="3" customWidth="1"/>
    <col min="3" max="3" width="120.7109375" customWidth="1"/>
  </cols>
  <sheetData>
    <row r="1" spans="1:3" ht="18.75" x14ac:dyDescent="0.25">
      <c r="A1" s="108" t="s">
        <v>126</v>
      </c>
      <c r="B1" s="99" t="s">
        <v>24</v>
      </c>
      <c r="C1" s="100">
        <v>2019</v>
      </c>
    </row>
    <row r="2" spans="1:3" ht="18.75" x14ac:dyDescent="0.25">
      <c r="A2" s="101" t="s">
        <v>2</v>
      </c>
      <c r="B2" s="102" t="s">
        <v>3</v>
      </c>
      <c r="C2" s="103" t="s">
        <v>224</v>
      </c>
    </row>
    <row r="3" spans="1:3" x14ac:dyDescent="0.25">
      <c r="A3" s="104" t="s">
        <v>0</v>
      </c>
      <c r="B3" s="122">
        <v>99.96</v>
      </c>
      <c r="C3" s="103"/>
    </row>
    <row r="4" spans="1:3" x14ac:dyDescent="0.25">
      <c r="A4" s="105" t="s">
        <v>4</v>
      </c>
      <c r="B4" s="106">
        <v>1</v>
      </c>
      <c r="C4" s="103" t="s">
        <v>226</v>
      </c>
    </row>
    <row r="5" spans="1:3" x14ac:dyDescent="0.25">
      <c r="A5" s="105" t="s">
        <v>5</v>
      </c>
      <c r="B5" s="106">
        <v>0</v>
      </c>
      <c r="C5" s="103"/>
    </row>
    <row r="6" spans="1:3" x14ac:dyDescent="0.25">
      <c r="A6" s="105" t="s">
        <v>6</v>
      </c>
      <c r="B6" s="106">
        <v>2</v>
      </c>
      <c r="C6" s="103" t="s">
        <v>227</v>
      </c>
    </row>
    <row r="7" spans="1:3" x14ac:dyDescent="0.25">
      <c r="A7" s="105" t="s">
        <v>7</v>
      </c>
      <c r="B7" s="106">
        <v>1</v>
      </c>
      <c r="C7" s="103" t="s">
        <v>228</v>
      </c>
    </row>
    <row r="8" spans="1:3" x14ac:dyDescent="0.25">
      <c r="A8" s="105" t="s">
        <v>8</v>
      </c>
      <c r="B8" s="106">
        <v>3</v>
      </c>
      <c r="C8" s="103" t="s">
        <v>229</v>
      </c>
    </row>
    <row r="9" spans="1:3" x14ac:dyDescent="0.25">
      <c r="A9" s="105" t="s">
        <v>9</v>
      </c>
      <c r="B9" s="106">
        <v>4</v>
      </c>
      <c r="C9" s="103" t="s">
        <v>230</v>
      </c>
    </row>
    <row r="10" spans="1:3" x14ac:dyDescent="0.25">
      <c r="A10" s="105" t="s">
        <v>10</v>
      </c>
      <c r="B10" s="106">
        <v>1</v>
      </c>
      <c r="C10" s="103" t="s">
        <v>231</v>
      </c>
    </row>
    <row r="11" spans="1:3" x14ac:dyDescent="0.25">
      <c r="A11" s="105" t="s">
        <v>11</v>
      </c>
      <c r="B11" s="106">
        <v>2</v>
      </c>
      <c r="C11" s="103" t="s">
        <v>232</v>
      </c>
    </row>
    <row r="12" spans="1:3" x14ac:dyDescent="0.25">
      <c r="A12" s="105" t="s">
        <v>12</v>
      </c>
      <c r="B12" s="106">
        <v>0</v>
      </c>
      <c r="C12" s="103"/>
    </row>
    <row r="13" spans="1:3" x14ac:dyDescent="0.25">
      <c r="A13" s="105" t="s">
        <v>13</v>
      </c>
      <c r="B13" s="106">
        <v>1</v>
      </c>
      <c r="C13" s="103" t="s">
        <v>233</v>
      </c>
    </row>
    <row r="14" spans="1:3" x14ac:dyDescent="0.25">
      <c r="A14" s="105" t="s">
        <v>14</v>
      </c>
      <c r="B14" s="106">
        <v>14</v>
      </c>
      <c r="C14" s="103" t="s">
        <v>234</v>
      </c>
    </row>
    <row r="15" spans="1:3" x14ac:dyDescent="0.25">
      <c r="A15" s="105" t="s">
        <v>15</v>
      </c>
      <c r="B15" s="106">
        <v>2</v>
      </c>
      <c r="C15" s="103" t="s">
        <v>253</v>
      </c>
    </row>
    <row r="16" spans="1:3" x14ac:dyDescent="0.25">
      <c r="A16" s="107" t="s">
        <v>16</v>
      </c>
      <c r="B16" s="106"/>
      <c r="C16" s="103"/>
    </row>
    <row r="17" spans="1:3" x14ac:dyDescent="0.25">
      <c r="A17" s="97" t="s">
        <v>17</v>
      </c>
      <c r="B17" s="106"/>
      <c r="C17" s="103" t="s">
        <v>235</v>
      </c>
    </row>
    <row r="18" spans="1:3" x14ac:dyDescent="0.25">
      <c r="A18" s="97" t="s">
        <v>18</v>
      </c>
      <c r="B18" s="106"/>
      <c r="C18" s="103" t="s">
        <v>236</v>
      </c>
    </row>
    <row r="19" spans="1:3" x14ac:dyDescent="0.25">
      <c r="A19" s="97" t="s">
        <v>19</v>
      </c>
      <c r="B19" s="106"/>
      <c r="C19" s="103" t="s">
        <v>237</v>
      </c>
    </row>
    <row r="20" spans="1:3" x14ac:dyDescent="0.25">
      <c r="A20" s="5"/>
      <c r="B20" s="6"/>
      <c r="C20" s="5"/>
    </row>
    <row r="21" spans="1:3" ht="18.75" x14ac:dyDescent="0.25">
      <c r="A21" s="109" t="s">
        <v>108</v>
      </c>
      <c r="B21" s="110" t="s">
        <v>3</v>
      </c>
      <c r="C21" s="111" t="s">
        <v>224</v>
      </c>
    </row>
    <row r="22" spans="1:3" x14ac:dyDescent="0.25">
      <c r="A22" s="112" t="s">
        <v>104</v>
      </c>
      <c r="B22" s="113">
        <v>1</v>
      </c>
      <c r="C22" s="114" t="s">
        <v>238</v>
      </c>
    </row>
    <row r="23" spans="1:3" x14ac:dyDescent="0.25">
      <c r="A23" s="112" t="s">
        <v>105</v>
      </c>
      <c r="B23" s="113">
        <v>3</v>
      </c>
      <c r="C23" s="114" t="s">
        <v>239</v>
      </c>
    </row>
    <row r="24" spans="1:3" x14ac:dyDescent="0.25">
      <c r="A24" s="112" t="s">
        <v>106</v>
      </c>
      <c r="B24" s="113">
        <v>1</v>
      </c>
      <c r="C24" s="114" t="s">
        <v>240</v>
      </c>
    </row>
    <row r="25" spans="1:3" x14ac:dyDescent="0.25">
      <c r="A25" s="112" t="s">
        <v>107</v>
      </c>
      <c r="B25" s="113">
        <v>1</v>
      </c>
      <c r="C25" s="114" t="s">
        <v>241</v>
      </c>
    </row>
    <row r="26" spans="1:3" x14ac:dyDescent="0.25">
      <c r="A26" s="112" t="s">
        <v>127</v>
      </c>
      <c r="B26" s="113">
        <v>0</v>
      </c>
      <c r="C26" s="114" t="s">
        <v>242</v>
      </c>
    </row>
    <row r="27" spans="1:3" x14ac:dyDescent="0.25">
      <c r="A27" s="115" t="s">
        <v>4</v>
      </c>
      <c r="B27" s="113">
        <v>4</v>
      </c>
      <c r="C27" s="114" t="s">
        <v>243</v>
      </c>
    </row>
    <row r="28" spans="1:3" x14ac:dyDescent="0.25">
      <c r="A28" s="115" t="s">
        <v>5</v>
      </c>
      <c r="B28" s="113">
        <v>6</v>
      </c>
      <c r="C28" s="114" t="s">
        <v>244</v>
      </c>
    </row>
    <row r="29" spans="1:3" x14ac:dyDescent="0.25">
      <c r="A29" s="115" t="s">
        <v>6</v>
      </c>
      <c r="B29" s="113">
        <v>15</v>
      </c>
      <c r="C29" s="114" t="s">
        <v>245</v>
      </c>
    </row>
    <row r="30" spans="1:3" x14ac:dyDescent="0.25">
      <c r="A30" s="115" t="s">
        <v>7</v>
      </c>
      <c r="B30" s="113"/>
      <c r="C30" s="114" t="s">
        <v>246</v>
      </c>
    </row>
    <row r="31" spans="1:3" x14ac:dyDescent="0.25">
      <c r="A31" s="115" t="s">
        <v>8</v>
      </c>
      <c r="B31" s="113">
        <v>1</v>
      </c>
      <c r="C31" s="114" t="s">
        <v>247</v>
      </c>
    </row>
    <row r="32" spans="1:3" x14ac:dyDescent="0.25">
      <c r="A32" s="115" t="s">
        <v>9</v>
      </c>
      <c r="B32" s="113"/>
      <c r="C32" s="114"/>
    </row>
    <row r="33" spans="1:3" x14ac:dyDescent="0.25">
      <c r="A33" s="115" t="s">
        <v>10</v>
      </c>
      <c r="B33" s="113"/>
      <c r="C33" s="114"/>
    </row>
    <row r="34" spans="1:3" x14ac:dyDescent="0.25">
      <c r="A34" s="115" t="s">
        <v>11</v>
      </c>
      <c r="B34" s="113"/>
      <c r="C34" s="114"/>
    </row>
    <row r="35" spans="1:3" x14ac:dyDescent="0.25">
      <c r="A35" s="115" t="s">
        <v>12</v>
      </c>
      <c r="B35" s="113"/>
      <c r="C35" s="114"/>
    </row>
    <row r="36" spans="1:3" x14ac:dyDescent="0.25">
      <c r="A36" s="115" t="s">
        <v>13</v>
      </c>
      <c r="B36" s="113"/>
      <c r="C36" s="114"/>
    </row>
    <row r="37" spans="1:3" x14ac:dyDescent="0.25">
      <c r="A37" s="115" t="s">
        <v>14</v>
      </c>
      <c r="B37" s="113"/>
      <c r="C37" s="114"/>
    </row>
    <row r="38" spans="1:3" x14ac:dyDescent="0.25">
      <c r="A38" s="115" t="s">
        <v>15</v>
      </c>
      <c r="B38" s="113"/>
      <c r="C38" s="114"/>
    </row>
    <row r="39" spans="1:3" ht="51" customHeight="1" x14ac:dyDescent="0.25">
      <c r="A39" s="116" t="s">
        <v>251</v>
      </c>
      <c r="B39" s="113"/>
      <c r="C39" s="117" t="s">
        <v>248</v>
      </c>
    </row>
    <row r="40" spans="1:3" ht="34.5" customHeight="1" x14ac:dyDescent="0.25">
      <c r="A40" s="118" t="s">
        <v>17</v>
      </c>
      <c r="B40" s="113"/>
      <c r="C40" s="117" t="s">
        <v>254</v>
      </c>
    </row>
    <row r="41" spans="1:3" ht="30" x14ac:dyDescent="0.25">
      <c r="A41" s="118" t="s">
        <v>18</v>
      </c>
      <c r="B41" s="113"/>
      <c r="C41" s="117" t="s">
        <v>249</v>
      </c>
    </row>
    <row r="42" spans="1:3" x14ac:dyDescent="0.25">
      <c r="A42" s="119" t="s">
        <v>19</v>
      </c>
      <c r="B42" s="120"/>
      <c r="C42" s="121" t="s">
        <v>250</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2"/>
  <sheetViews>
    <sheetView workbookViewId="0">
      <selection activeCell="B2" sqref="B2:C2"/>
    </sheetView>
  </sheetViews>
  <sheetFormatPr defaultRowHeight="15" x14ac:dyDescent="0.25"/>
  <cols>
    <col min="1" max="1" width="31.42578125" customWidth="1"/>
    <col min="2" max="2" width="10.42578125" style="3" customWidth="1"/>
    <col min="3" max="3" width="120.7109375" customWidth="1"/>
  </cols>
  <sheetData>
    <row r="1" spans="1:3" ht="15.75" x14ac:dyDescent="0.25">
      <c r="A1" s="123" t="s">
        <v>126</v>
      </c>
      <c r="B1" s="124" t="s">
        <v>25</v>
      </c>
      <c r="C1" s="125">
        <v>2019</v>
      </c>
    </row>
    <row r="2" spans="1:3" ht="31.5" x14ac:dyDescent="0.25">
      <c r="A2" s="139" t="s">
        <v>2</v>
      </c>
      <c r="B2" s="140" t="s">
        <v>258</v>
      </c>
      <c r="C2" s="141" t="s">
        <v>259</v>
      </c>
    </row>
    <row r="3" spans="1:3" ht="15.75" x14ac:dyDescent="0.25">
      <c r="A3" s="142" t="s">
        <v>0</v>
      </c>
      <c r="B3" s="126">
        <v>99.39</v>
      </c>
      <c r="C3" s="143"/>
    </row>
    <row r="4" spans="1:3" ht="15.75" x14ac:dyDescent="0.25">
      <c r="A4" s="144" t="s">
        <v>4</v>
      </c>
      <c r="B4" s="126">
        <v>0</v>
      </c>
      <c r="C4" s="143"/>
    </row>
    <row r="5" spans="1:3" ht="15.75" x14ac:dyDescent="0.25">
      <c r="A5" s="144" t="s">
        <v>5</v>
      </c>
      <c r="B5" s="126">
        <v>2</v>
      </c>
      <c r="C5" s="143" t="s">
        <v>277</v>
      </c>
    </row>
    <row r="6" spans="1:3" ht="15.75" x14ac:dyDescent="0.25">
      <c r="A6" s="144" t="s">
        <v>275</v>
      </c>
      <c r="B6" s="126">
        <v>0</v>
      </c>
      <c r="C6" s="143"/>
    </row>
    <row r="7" spans="1:3" ht="15.75" x14ac:dyDescent="0.25">
      <c r="A7" s="144" t="s">
        <v>276</v>
      </c>
      <c r="B7" s="126">
        <v>0</v>
      </c>
      <c r="C7" s="143" t="s">
        <v>260</v>
      </c>
    </row>
    <row r="8" spans="1:3" ht="15.75" x14ac:dyDescent="0.25">
      <c r="A8" s="144" t="s">
        <v>8</v>
      </c>
      <c r="B8" s="126">
        <v>3</v>
      </c>
      <c r="C8" s="143" t="s">
        <v>261</v>
      </c>
    </row>
    <row r="9" spans="1:3" ht="15.75" x14ac:dyDescent="0.25">
      <c r="A9" s="144" t="s">
        <v>9</v>
      </c>
      <c r="B9" s="126">
        <v>0</v>
      </c>
      <c r="C9" s="143"/>
    </row>
    <row r="10" spans="1:3" ht="15.75" x14ac:dyDescent="0.25">
      <c r="A10" s="144" t="s">
        <v>10</v>
      </c>
      <c r="B10" s="126">
        <v>1</v>
      </c>
      <c r="C10" s="143" t="s">
        <v>262</v>
      </c>
    </row>
    <row r="11" spans="1:3" ht="15.75" x14ac:dyDescent="0.25">
      <c r="A11" s="144" t="s">
        <v>11</v>
      </c>
      <c r="B11" s="126">
        <v>2</v>
      </c>
      <c r="C11" s="143" t="s">
        <v>263</v>
      </c>
    </row>
    <row r="12" spans="1:3" ht="15.75" x14ac:dyDescent="0.25">
      <c r="A12" s="144" t="s">
        <v>12</v>
      </c>
      <c r="B12" s="126">
        <v>0</v>
      </c>
      <c r="C12" s="143"/>
    </row>
    <row r="13" spans="1:3" ht="15.75" x14ac:dyDescent="0.25">
      <c r="A13" s="144" t="s">
        <v>13</v>
      </c>
      <c r="B13" s="126">
        <v>0</v>
      </c>
      <c r="C13" s="143"/>
    </row>
    <row r="14" spans="1:3" ht="15.75" x14ac:dyDescent="0.25">
      <c r="A14" s="144" t="s">
        <v>14</v>
      </c>
      <c r="B14" s="126">
        <v>1</v>
      </c>
      <c r="C14" s="143" t="s">
        <v>264</v>
      </c>
    </row>
    <row r="15" spans="1:3" ht="15.75" x14ac:dyDescent="0.25">
      <c r="A15" s="144" t="s">
        <v>15</v>
      </c>
      <c r="B15" s="126">
        <v>8</v>
      </c>
      <c r="C15" s="143" t="s">
        <v>265</v>
      </c>
    </row>
    <row r="16" spans="1:3" ht="15.75" x14ac:dyDescent="0.25">
      <c r="A16" s="145" t="s">
        <v>16</v>
      </c>
      <c r="B16" s="126"/>
      <c r="C16" s="143"/>
    </row>
    <row r="17" spans="1:3" ht="63" x14ac:dyDescent="0.25">
      <c r="A17" s="146" t="s">
        <v>17</v>
      </c>
      <c r="B17" s="126"/>
      <c r="C17" s="143" t="s">
        <v>280</v>
      </c>
    </row>
    <row r="18" spans="1:3" ht="15.75" x14ac:dyDescent="0.25">
      <c r="A18" s="146" t="s">
        <v>18</v>
      </c>
      <c r="B18" s="126"/>
      <c r="C18" s="143" t="s">
        <v>266</v>
      </c>
    </row>
    <row r="19" spans="1:3" ht="15.75" x14ac:dyDescent="0.25">
      <c r="A19" s="147" t="s">
        <v>19</v>
      </c>
      <c r="B19" s="148"/>
      <c r="C19" s="149"/>
    </row>
    <row r="20" spans="1:3" x14ac:dyDescent="0.25">
      <c r="A20" s="5"/>
      <c r="B20" s="6"/>
      <c r="C20" s="5"/>
    </row>
    <row r="21" spans="1:3" ht="31.5" x14ac:dyDescent="0.25">
      <c r="A21" s="131" t="s">
        <v>108</v>
      </c>
      <c r="B21" s="132" t="s">
        <v>258</v>
      </c>
      <c r="C21" s="133" t="s">
        <v>259</v>
      </c>
    </row>
    <row r="22" spans="1:3" ht="15.75" x14ac:dyDescent="0.25">
      <c r="A22" s="127" t="s">
        <v>104</v>
      </c>
      <c r="B22" s="134">
        <v>3</v>
      </c>
      <c r="C22" s="135" t="s">
        <v>267</v>
      </c>
    </row>
    <row r="23" spans="1:3" ht="15.75" x14ac:dyDescent="0.25">
      <c r="A23" s="127" t="s">
        <v>105</v>
      </c>
      <c r="B23" s="134">
        <v>2</v>
      </c>
      <c r="C23" s="135" t="s">
        <v>268</v>
      </c>
    </row>
    <row r="24" spans="1:3" ht="15.75" x14ac:dyDescent="0.25">
      <c r="A24" s="127" t="s">
        <v>106</v>
      </c>
      <c r="B24" s="134">
        <v>2</v>
      </c>
      <c r="C24" s="135" t="s">
        <v>269</v>
      </c>
    </row>
    <row r="25" spans="1:3" ht="15.75" x14ac:dyDescent="0.25">
      <c r="A25" s="127" t="s">
        <v>107</v>
      </c>
      <c r="B25" s="134">
        <v>3</v>
      </c>
      <c r="C25" s="135" t="s">
        <v>270</v>
      </c>
    </row>
    <row r="26" spans="1:3" ht="15.75" x14ac:dyDescent="0.25">
      <c r="A26" s="127" t="s">
        <v>127</v>
      </c>
      <c r="B26" s="134">
        <v>0</v>
      </c>
      <c r="C26" s="135"/>
    </row>
    <row r="27" spans="1:3" ht="15.75" x14ac:dyDescent="0.25">
      <c r="A27" s="128" t="s">
        <v>4</v>
      </c>
      <c r="B27" s="134">
        <v>7</v>
      </c>
      <c r="C27" s="135"/>
    </row>
    <row r="28" spans="1:3" ht="15.75" x14ac:dyDescent="0.25">
      <c r="A28" s="128" t="s">
        <v>5</v>
      </c>
      <c r="B28" s="134">
        <v>4</v>
      </c>
      <c r="C28" s="135" t="s">
        <v>271</v>
      </c>
    </row>
    <row r="29" spans="1:3" ht="15.75" x14ac:dyDescent="0.25">
      <c r="A29" s="128" t="s">
        <v>275</v>
      </c>
      <c r="B29" s="134">
        <v>3</v>
      </c>
      <c r="C29" s="135" t="s">
        <v>272</v>
      </c>
    </row>
    <row r="30" spans="1:3" ht="15.75" x14ac:dyDescent="0.25">
      <c r="A30" s="128" t="s">
        <v>276</v>
      </c>
      <c r="B30" s="134">
        <v>0</v>
      </c>
      <c r="C30" s="135" t="s">
        <v>260</v>
      </c>
    </row>
    <row r="31" spans="1:3" ht="15.75" x14ac:dyDescent="0.25">
      <c r="A31" s="128" t="s">
        <v>8</v>
      </c>
      <c r="B31" s="134">
        <v>3</v>
      </c>
      <c r="C31" s="135" t="s">
        <v>261</v>
      </c>
    </row>
    <row r="32" spans="1:3" ht="15.75" x14ac:dyDescent="0.25">
      <c r="A32" s="128" t="s">
        <v>9</v>
      </c>
      <c r="B32" s="134">
        <v>0</v>
      </c>
      <c r="C32" s="135" t="s">
        <v>211</v>
      </c>
    </row>
    <row r="33" spans="1:3" ht="15.75" x14ac:dyDescent="0.25">
      <c r="A33" s="128" t="s">
        <v>10</v>
      </c>
      <c r="B33" s="134">
        <v>2</v>
      </c>
      <c r="C33" s="135" t="s">
        <v>273</v>
      </c>
    </row>
    <row r="34" spans="1:3" ht="15.75" x14ac:dyDescent="0.25">
      <c r="A34" s="128" t="s">
        <v>11</v>
      </c>
      <c r="B34" s="134">
        <v>0</v>
      </c>
      <c r="C34" s="135"/>
    </row>
    <row r="35" spans="1:3" ht="15.75" x14ac:dyDescent="0.25">
      <c r="A35" s="128" t="s">
        <v>12</v>
      </c>
      <c r="B35" s="134">
        <v>0</v>
      </c>
      <c r="C35" s="135"/>
    </row>
    <row r="36" spans="1:3" ht="15.75" x14ac:dyDescent="0.25">
      <c r="A36" s="128" t="s">
        <v>13</v>
      </c>
      <c r="B36" s="134">
        <v>0</v>
      </c>
      <c r="C36" s="135"/>
    </row>
    <row r="37" spans="1:3" ht="15.75" x14ac:dyDescent="0.25">
      <c r="A37" s="128" t="s">
        <v>14</v>
      </c>
      <c r="B37" s="134">
        <v>2</v>
      </c>
      <c r="C37" s="135"/>
    </row>
    <row r="38" spans="1:3" ht="15.75" x14ac:dyDescent="0.25">
      <c r="A38" s="128" t="s">
        <v>15</v>
      </c>
      <c r="B38" s="134">
        <v>1</v>
      </c>
      <c r="C38" s="135"/>
    </row>
    <row r="39" spans="1:3" ht="15.75" x14ac:dyDescent="0.25">
      <c r="A39" s="136" t="s">
        <v>16</v>
      </c>
      <c r="B39" s="134"/>
      <c r="C39" s="135"/>
    </row>
    <row r="40" spans="1:3" ht="15.75" x14ac:dyDescent="0.25">
      <c r="A40" s="129" t="s">
        <v>17</v>
      </c>
      <c r="B40" s="134"/>
      <c r="C40" s="135" t="s">
        <v>274</v>
      </c>
    </row>
    <row r="41" spans="1:3" ht="15.75" x14ac:dyDescent="0.25">
      <c r="A41" s="129" t="s">
        <v>18</v>
      </c>
      <c r="B41" s="134"/>
      <c r="C41" s="135" t="s">
        <v>278</v>
      </c>
    </row>
    <row r="42" spans="1:3" ht="15.75" x14ac:dyDescent="0.25">
      <c r="A42" s="130" t="s">
        <v>19</v>
      </c>
      <c r="B42" s="137"/>
      <c r="C42" s="138" t="s">
        <v>279</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topLeftCell="A8" workbookViewId="0">
      <selection activeCell="A21" sqref="A21:C42"/>
    </sheetView>
  </sheetViews>
  <sheetFormatPr defaultRowHeight="15" x14ac:dyDescent="0.25"/>
  <cols>
    <col min="1" max="1" width="32.42578125" customWidth="1"/>
    <col min="2" max="2" width="12.85546875" style="3" customWidth="1"/>
    <col min="3" max="3" width="120.7109375" customWidth="1"/>
  </cols>
  <sheetData>
    <row r="1" spans="1:3" ht="22.5" customHeight="1" x14ac:dyDescent="0.3">
      <c r="A1" s="181" t="s">
        <v>126</v>
      </c>
      <c r="B1" s="197" t="s">
        <v>282</v>
      </c>
      <c r="C1" s="198">
        <v>2019</v>
      </c>
    </row>
    <row r="2" spans="1:3" ht="31.5" x14ac:dyDescent="0.25">
      <c r="A2" s="139" t="s">
        <v>2</v>
      </c>
      <c r="B2" s="140" t="s">
        <v>283</v>
      </c>
      <c r="C2" s="141" t="s">
        <v>285</v>
      </c>
    </row>
    <row r="3" spans="1:3" ht="15.75" x14ac:dyDescent="0.25">
      <c r="A3" s="142" t="s">
        <v>0</v>
      </c>
      <c r="B3" s="189">
        <v>97.74</v>
      </c>
      <c r="C3" s="187" t="s">
        <v>286</v>
      </c>
    </row>
    <row r="4" spans="1:3" ht="15.75" x14ac:dyDescent="0.25">
      <c r="A4" s="144" t="s">
        <v>4</v>
      </c>
      <c r="B4" s="126">
        <v>3</v>
      </c>
      <c r="C4" s="187" t="s">
        <v>287</v>
      </c>
    </row>
    <row r="5" spans="1:3" ht="15.75" x14ac:dyDescent="0.25">
      <c r="A5" s="144" t="s">
        <v>5</v>
      </c>
      <c r="B5" s="126">
        <v>2</v>
      </c>
      <c r="C5" s="187" t="s">
        <v>288</v>
      </c>
    </row>
    <row r="6" spans="1:3" ht="15.75" x14ac:dyDescent="0.25">
      <c r="A6" s="144" t="s">
        <v>275</v>
      </c>
      <c r="B6" s="126">
        <v>2</v>
      </c>
      <c r="C6" s="187" t="s">
        <v>289</v>
      </c>
    </row>
    <row r="7" spans="1:3" ht="15.75" x14ac:dyDescent="0.25">
      <c r="A7" s="144" t="s">
        <v>276</v>
      </c>
      <c r="B7" s="126">
        <v>1</v>
      </c>
      <c r="C7" s="187" t="s">
        <v>290</v>
      </c>
    </row>
    <row r="8" spans="1:3" ht="15.75" x14ac:dyDescent="0.25">
      <c r="A8" s="144" t="s">
        <v>8</v>
      </c>
      <c r="B8" s="126">
        <v>3</v>
      </c>
      <c r="C8" s="187" t="s">
        <v>291</v>
      </c>
    </row>
    <row r="9" spans="1:3" ht="15.75" x14ac:dyDescent="0.25">
      <c r="A9" s="144" t="s">
        <v>9</v>
      </c>
      <c r="B9" s="126">
        <v>0</v>
      </c>
      <c r="C9" s="187"/>
    </row>
    <row r="10" spans="1:3" ht="15.75" x14ac:dyDescent="0.25">
      <c r="A10" s="144" t="s">
        <v>10</v>
      </c>
      <c r="B10" s="126">
        <v>0</v>
      </c>
      <c r="C10" s="187"/>
    </row>
    <row r="11" spans="1:3" ht="15.75" x14ac:dyDescent="0.25">
      <c r="A11" s="144" t="s">
        <v>11</v>
      </c>
      <c r="B11" s="126">
        <v>2</v>
      </c>
      <c r="C11" s="187" t="s">
        <v>292</v>
      </c>
    </row>
    <row r="12" spans="1:3" ht="15.75" x14ac:dyDescent="0.25">
      <c r="A12" s="144" t="s">
        <v>12</v>
      </c>
      <c r="B12" s="126">
        <v>0</v>
      </c>
      <c r="C12" s="187"/>
    </row>
    <row r="13" spans="1:3" ht="15.75" x14ac:dyDescent="0.25">
      <c r="A13" s="144" t="s">
        <v>13</v>
      </c>
      <c r="B13" s="126">
        <v>0</v>
      </c>
      <c r="C13" s="187"/>
    </row>
    <row r="14" spans="1:3" ht="15.75" x14ac:dyDescent="0.25">
      <c r="A14" s="144" t="s">
        <v>14</v>
      </c>
      <c r="B14" s="126">
        <v>25</v>
      </c>
      <c r="C14" s="187" t="s">
        <v>293</v>
      </c>
    </row>
    <row r="15" spans="1:3" ht="15.75" x14ac:dyDescent="0.25">
      <c r="A15" s="144" t="s">
        <v>15</v>
      </c>
      <c r="B15" s="126">
        <v>3</v>
      </c>
      <c r="C15" s="187" t="s">
        <v>294</v>
      </c>
    </row>
    <row r="16" spans="1:3" ht="15.75" x14ac:dyDescent="0.25">
      <c r="A16" s="145" t="s">
        <v>16</v>
      </c>
      <c r="B16" s="126"/>
      <c r="C16" s="187"/>
    </row>
    <row r="17" spans="1:3" ht="15.75" x14ac:dyDescent="0.25">
      <c r="A17" s="146" t="s">
        <v>17</v>
      </c>
      <c r="B17" s="126"/>
      <c r="C17" s="187" t="s">
        <v>295</v>
      </c>
    </row>
    <row r="18" spans="1:3" ht="15.75" x14ac:dyDescent="0.25">
      <c r="A18" s="146" t="s">
        <v>18</v>
      </c>
      <c r="B18" s="126"/>
      <c r="C18" s="187" t="s">
        <v>296</v>
      </c>
    </row>
    <row r="19" spans="1:3" ht="15.75" x14ac:dyDescent="0.25">
      <c r="A19" s="147" t="s">
        <v>19</v>
      </c>
      <c r="B19" s="148"/>
      <c r="C19" s="188" t="s">
        <v>297</v>
      </c>
    </row>
    <row r="20" spans="1:3" x14ac:dyDescent="0.25">
      <c r="A20" s="5"/>
      <c r="B20" s="6"/>
      <c r="C20" s="5"/>
    </row>
    <row r="21" spans="1:3" ht="31.5" x14ac:dyDescent="0.25">
      <c r="A21" s="184" t="s">
        <v>108</v>
      </c>
      <c r="B21" s="185" t="s">
        <v>283</v>
      </c>
      <c r="C21" s="186" t="s">
        <v>284</v>
      </c>
    </row>
    <row r="22" spans="1:3" ht="15.75" x14ac:dyDescent="0.25">
      <c r="A22" s="142" t="s">
        <v>104</v>
      </c>
      <c r="B22" s="126">
        <v>1</v>
      </c>
      <c r="C22" s="143" t="s">
        <v>298</v>
      </c>
    </row>
    <row r="23" spans="1:3" ht="15.75" x14ac:dyDescent="0.25">
      <c r="A23" s="142" t="s">
        <v>105</v>
      </c>
      <c r="B23" s="126">
        <v>2</v>
      </c>
      <c r="C23" s="143" t="s">
        <v>299</v>
      </c>
    </row>
    <row r="24" spans="1:3" ht="15.75" x14ac:dyDescent="0.25">
      <c r="A24" s="142" t="s">
        <v>106</v>
      </c>
      <c r="B24" s="126">
        <v>0</v>
      </c>
      <c r="C24" s="143" t="s">
        <v>300</v>
      </c>
    </row>
    <row r="25" spans="1:3" ht="15.75" x14ac:dyDescent="0.25">
      <c r="A25" s="142" t="s">
        <v>107</v>
      </c>
      <c r="B25" s="126">
        <v>2</v>
      </c>
      <c r="C25" s="143" t="s">
        <v>301</v>
      </c>
    </row>
    <row r="26" spans="1:3" ht="15.75" x14ac:dyDescent="0.25">
      <c r="A26" s="142" t="s">
        <v>127</v>
      </c>
      <c r="B26" s="126">
        <v>0</v>
      </c>
      <c r="C26" s="143"/>
    </row>
    <row r="27" spans="1:3" ht="15.75" x14ac:dyDescent="0.25">
      <c r="A27" s="144" t="s">
        <v>4</v>
      </c>
      <c r="B27" s="126">
        <v>4</v>
      </c>
      <c r="C27" s="143" t="s">
        <v>302</v>
      </c>
    </row>
    <row r="28" spans="1:3" ht="31.5" x14ac:dyDescent="0.25">
      <c r="A28" s="144" t="s">
        <v>5</v>
      </c>
      <c r="B28" s="126">
        <v>6</v>
      </c>
      <c r="C28" s="143" t="s">
        <v>309</v>
      </c>
    </row>
    <row r="29" spans="1:3" ht="15.75" x14ac:dyDescent="0.25">
      <c r="A29" s="144" t="s">
        <v>275</v>
      </c>
      <c r="B29" s="126">
        <v>0</v>
      </c>
      <c r="C29" s="143"/>
    </row>
    <row r="30" spans="1:3" ht="15.75" x14ac:dyDescent="0.25">
      <c r="A30" s="144" t="s">
        <v>276</v>
      </c>
      <c r="B30" s="126">
        <v>0</v>
      </c>
      <c r="C30" s="143"/>
    </row>
    <row r="31" spans="1:3" ht="15.75" x14ac:dyDescent="0.25">
      <c r="A31" s="144" t="s">
        <v>8</v>
      </c>
      <c r="B31" s="126">
        <v>3</v>
      </c>
      <c r="C31" s="187" t="s">
        <v>291</v>
      </c>
    </row>
    <row r="32" spans="1:3" ht="15.75" x14ac:dyDescent="0.25">
      <c r="A32" s="144" t="s">
        <v>9</v>
      </c>
      <c r="B32" s="126">
        <v>0</v>
      </c>
      <c r="C32" s="143"/>
    </row>
    <row r="33" spans="1:3" ht="15.75" x14ac:dyDescent="0.25">
      <c r="A33" s="144" t="s">
        <v>10</v>
      </c>
      <c r="B33" s="126">
        <v>0</v>
      </c>
      <c r="C33" s="143"/>
    </row>
    <row r="34" spans="1:3" ht="15.75" x14ac:dyDescent="0.25">
      <c r="A34" s="144" t="s">
        <v>11</v>
      </c>
      <c r="B34" s="126">
        <v>0</v>
      </c>
      <c r="C34" s="143"/>
    </row>
    <row r="35" spans="1:3" ht="15.75" x14ac:dyDescent="0.25">
      <c r="A35" s="144" t="s">
        <v>12</v>
      </c>
      <c r="B35" s="126">
        <v>0</v>
      </c>
      <c r="C35" s="143"/>
    </row>
    <row r="36" spans="1:3" ht="15.75" x14ac:dyDescent="0.25">
      <c r="A36" s="144" t="s">
        <v>13</v>
      </c>
      <c r="B36" s="126">
        <v>0</v>
      </c>
      <c r="C36" s="143"/>
    </row>
    <row r="37" spans="1:3" ht="15.75" x14ac:dyDescent="0.25">
      <c r="A37" s="144" t="s">
        <v>14</v>
      </c>
      <c r="B37" s="126">
        <v>21</v>
      </c>
      <c r="C37" s="143" t="s">
        <v>303</v>
      </c>
    </row>
    <row r="38" spans="1:3" ht="15.75" x14ac:dyDescent="0.25">
      <c r="A38" s="144" t="s">
        <v>15</v>
      </c>
      <c r="B38" s="126">
        <v>2</v>
      </c>
      <c r="C38" s="143" t="s">
        <v>304</v>
      </c>
    </row>
    <row r="39" spans="1:3" ht="31.5" x14ac:dyDescent="0.25">
      <c r="A39" s="205" t="s">
        <v>16</v>
      </c>
      <c r="B39" s="126"/>
      <c r="C39" s="143" t="s">
        <v>305</v>
      </c>
    </row>
    <row r="40" spans="1:3" ht="31.5" x14ac:dyDescent="0.25">
      <c r="A40" s="146" t="s">
        <v>17</v>
      </c>
      <c r="B40" s="126"/>
      <c r="C40" s="143" t="s">
        <v>306</v>
      </c>
    </row>
    <row r="41" spans="1:3" ht="15.75" x14ac:dyDescent="0.25">
      <c r="A41" s="146" t="s">
        <v>18</v>
      </c>
      <c r="B41" s="126"/>
      <c r="C41" s="143" t="s">
        <v>307</v>
      </c>
    </row>
    <row r="42" spans="1:3" ht="15.75" x14ac:dyDescent="0.25">
      <c r="A42" s="147" t="s">
        <v>19</v>
      </c>
      <c r="B42" s="148"/>
      <c r="C42" s="149" t="s">
        <v>308</v>
      </c>
    </row>
  </sheetData>
  <printOptions horizontalCentered="1" verticalCentered="1"/>
  <pageMargins left="0.31496062992126" right="0.31496062992126" top="0.55118110236220497" bottom="0.35433070866141703" header="0.31496062992126" footer="0.31496062992126"/>
  <pageSetup paperSize="9" scale="84"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dimension ref="A1:C42"/>
  <sheetViews>
    <sheetView topLeftCell="A10" workbookViewId="0">
      <selection sqref="A1:C42"/>
    </sheetView>
  </sheetViews>
  <sheetFormatPr defaultRowHeight="15" x14ac:dyDescent="0.25"/>
  <cols>
    <col min="1" max="1" width="32.42578125" customWidth="1"/>
    <col min="2" max="2" width="13" style="3" customWidth="1"/>
    <col min="3" max="3" width="120.7109375" customWidth="1"/>
  </cols>
  <sheetData>
    <row r="1" spans="1:3" ht="18.75" x14ac:dyDescent="0.3">
      <c r="A1" s="181" t="s">
        <v>126</v>
      </c>
      <c r="B1" s="197" t="s">
        <v>315</v>
      </c>
      <c r="C1" s="198">
        <v>2019</v>
      </c>
    </row>
    <row r="2" spans="1:3" ht="30" x14ac:dyDescent="0.25">
      <c r="A2" s="139" t="s">
        <v>2</v>
      </c>
      <c r="B2" s="199" t="s">
        <v>314</v>
      </c>
      <c r="C2" s="200" t="s">
        <v>323</v>
      </c>
    </row>
    <row r="3" spans="1:3" x14ac:dyDescent="0.25">
      <c r="A3" s="176" t="s">
        <v>0</v>
      </c>
      <c r="B3" s="202">
        <v>99.77</v>
      </c>
      <c r="C3" s="201" t="s">
        <v>324</v>
      </c>
    </row>
    <row r="4" spans="1:3" x14ac:dyDescent="0.25">
      <c r="A4" s="177" t="s">
        <v>4</v>
      </c>
      <c r="B4" s="106">
        <v>1</v>
      </c>
      <c r="C4" s="207" t="s">
        <v>325</v>
      </c>
    </row>
    <row r="5" spans="1:3" x14ac:dyDescent="0.25">
      <c r="A5" s="177" t="s">
        <v>5</v>
      </c>
      <c r="B5" s="106">
        <v>2</v>
      </c>
      <c r="C5" s="207" t="s">
        <v>326</v>
      </c>
    </row>
    <row r="6" spans="1:3" ht="15.75" x14ac:dyDescent="0.25">
      <c r="A6" s="177" t="s">
        <v>351</v>
      </c>
      <c r="B6" s="106">
        <v>2</v>
      </c>
      <c r="C6" s="207" t="s">
        <v>356</v>
      </c>
    </row>
    <row r="7" spans="1:3" x14ac:dyDescent="0.25">
      <c r="A7" s="177" t="s">
        <v>352</v>
      </c>
      <c r="B7" s="106">
        <v>1</v>
      </c>
      <c r="C7" s="207" t="s">
        <v>327</v>
      </c>
    </row>
    <row r="8" spans="1:3" x14ac:dyDescent="0.25">
      <c r="A8" s="177" t="s">
        <v>8</v>
      </c>
      <c r="B8" s="106">
        <v>3</v>
      </c>
      <c r="C8" s="207" t="s">
        <v>328</v>
      </c>
    </row>
    <row r="9" spans="1:3" x14ac:dyDescent="0.25">
      <c r="A9" s="177" t="s">
        <v>9</v>
      </c>
      <c r="B9" s="106">
        <v>1</v>
      </c>
      <c r="C9" s="207" t="s">
        <v>329</v>
      </c>
    </row>
    <row r="10" spans="1:3" x14ac:dyDescent="0.25">
      <c r="A10" s="177" t="s">
        <v>10</v>
      </c>
      <c r="B10" s="106">
        <v>4</v>
      </c>
      <c r="C10" s="207" t="s">
        <v>330</v>
      </c>
    </row>
    <row r="11" spans="1:3" x14ac:dyDescent="0.25">
      <c r="A11" s="177" t="s">
        <v>11</v>
      </c>
      <c r="B11" s="106">
        <v>0</v>
      </c>
      <c r="C11" s="207" t="s">
        <v>331</v>
      </c>
    </row>
    <row r="12" spans="1:3" x14ac:dyDescent="0.25">
      <c r="A12" s="177" t="s">
        <v>12</v>
      </c>
      <c r="B12" s="106">
        <v>0</v>
      </c>
      <c r="C12" s="207"/>
    </row>
    <row r="13" spans="1:3" x14ac:dyDescent="0.25">
      <c r="A13" s="177" t="s">
        <v>13</v>
      </c>
      <c r="B13" s="106">
        <v>0</v>
      </c>
      <c r="C13" s="207"/>
    </row>
    <row r="14" spans="1:3" x14ac:dyDescent="0.25">
      <c r="A14" s="177" t="s">
        <v>14</v>
      </c>
      <c r="B14" s="106">
        <v>2</v>
      </c>
      <c r="C14" s="207" t="s">
        <v>333</v>
      </c>
    </row>
    <row r="15" spans="1:3" x14ac:dyDescent="0.25">
      <c r="A15" s="177" t="s">
        <v>15</v>
      </c>
      <c r="B15" s="106">
        <v>3</v>
      </c>
      <c r="C15" s="207" t="s">
        <v>334</v>
      </c>
    </row>
    <row r="16" spans="1:3" x14ac:dyDescent="0.25">
      <c r="A16" s="206" t="s">
        <v>16</v>
      </c>
      <c r="B16" s="106"/>
      <c r="C16" s="207"/>
    </row>
    <row r="17" spans="1:3" x14ac:dyDescent="0.25">
      <c r="A17" s="178" t="s">
        <v>17</v>
      </c>
      <c r="B17" s="106"/>
      <c r="C17" s="207" t="s">
        <v>335</v>
      </c>
    </row>
    <row r="18" spans="1:3" x14ac:dyDescent="0.25">
      <c r="A18" s="178" t="s">
        <v>18</v>
      </c>
      <c r="B18" s="106"/>
      <c r="C18" s="207" t="s">
        <v>336</v>
      </c>
    </row>
    <row r="19" spans="1:3" x14ac:dyDescent="0.25">
      <c r="A19" s="179" t="s">
        <v>19</v>
      </c>
      <c r="B19" s="180"/>
      <c r="C19" s="208" t="s">
        <v>337</v>
      </c>
    </row>
    <row r="20" spans="1:3" x14ac:dyDescent="0.25">
      <c r="A20" s="5"/>
      <c r="B20" s="6"/>
      <c r="C20" s="5"/>
    </row>
    <row r="21" spans="1:3" ht="31.5" x14ac:dyDescent="0.25">
      <c r="A21" s="195" t="s">
        <v>108</v>
      </c>
      <c r="B21" s="191" t="s">
        <v>314</v>
      </c>
      <c r="C21" s="196" t="s">
        <v>323</v>
      </c>
    </row>
    <row r="22" spans="1:3" x14ac:dyDescent="0.25">
      <c r="A22" s="176" t="s">
        <v>104</v>
      </c>
      <c r="B22" s="42">
        <v>0</v>
      </c>
      <c r="C22" s="207" t="s">
        <v>338</v>
      </c>
    </row>
    <row r="23" spans="1:3" x14ac:dyDescent="0.25">
      <c r="A23" s="176" t="s">
        <v>105</v>
      </c>
      <c r="B23" s="42">
        <v>2</v>
      </c>
      <c r="C23" s="207" t="s">
        <v>339</v>
      </c>
    </row>
    <row r="24" spans="1:3" x14ac:dyDescent="0.25">
      <c r="A24" s="176" t="s">
        <v>106</v>
      </c>
      <c r="B24" s="42">
        <v>1</v>
      </c>
      <c r="C24" s="207" t="s">
        <v>340</v>
      </c>
    </row>
    <row r="25" spans="1:3" x14ac:dyDescent="0.25">
      <c r="A25" s="176" t="s">
        <v>107</v>
      </c>
      <c r="B25" s="42">
        <v>2</v>
      </c>
      <c r="C25" s="207" t="s">
        <v>341</v>
      </c>
    </row>
    <row r="26" spans="1:3" x14ac:dyDescent="0.25">
      <c r="A26" s="176" t="s">
        <v>127</v>
      </c>
      <c r="B26" s="42">
        <v>0</v>
      </c>
      <c r="C26" s="207"/>
    </row>
    <row r="27" spans="1:3" x14ac:dyDescent="0.25">
      <c r="A27" s="177" t="s">
        <v>4</v>
      </c>
      <c r="B27" s="42">
        <v>4</v>
      </c>
      <c r="C27" s="207" t="s">
        <v>342</v>
      </c>
    </row>
    <row r="28" spans="1:3" x14ac:dyDescent="0.25">
      <c r="A28" s="177" t="s">
        <v>5</v>
      </c>
      <c r="B28" s="42">
        <v>3</v>
      </c>
      <c r="C28" s="207" t="s">
        <v>343</v>
      </c>
    </row>
    <row r="29" spans="1:3" x14ac:dyDescent="0.25">
      <c r="A29" s="177" t="s">
        <v>6</v>
      </c>
      <c r="B29" s="42">
        <v>2</v>
      </c>
      <c r="C29" s="207" t="s">
        <v>344</v>
      </c>
    </row>
    <row r="30" spans="1:3" x14ac:dyDescent="0.25">
      <c r="A30" s="177" t="s">
        <v>352</v>
      </c>
      <c r="B30" s="42">
        <v>1</v>
      </c>
      <c r="C30" s="207" t="s">
        <v>345</v>
      </c>
    </row>
    <row r="31" spans="1:3" x14ac:dyDescent="0.25">
      <c r="A31" s="177" t="s">
        <v>8</v>
      </c>
      <c r="B31" s="42">
        <v>2</v>
      </c>
      <c r="C31" s="207" t="s">
        <v>346</v>
      </c>
    </row>
    <row r="32" spans="1:3" x14ac:dyDescent="0.25">
      <c r="A32" s="177" t="s">
        <v>9</v>
      </c>
      <c r="B32" s="42">
        <v>0</v>
      </c>
      <c r="C32" s="207"/>
    </row>
    <row r="33" spans="1:3" x14ac:dyDescent="0.25">
      <c r="A33" s="177" t="s">
        <v>10</v>
      </c>
      <c r="B33" s="42">
        <v>0</v>
      </c>
      <c r="C33" s="207" t="s">
        <v>211</v>
      </c>
    </row>
    <row r="34" spans="1:3" x14ac:dyDescent="0.25">
      <c r="A34" s="177" t="s">
        <v>11</v>
      </c>
      <c r="B34" s="42">
        <v>0</v>
      </c>
      <c r="C34" s="207"/>
    </row>
    <row r="35" spans="1:3" x14ac:dyDescent="0.25">
      <c r="A35" s="177" t="s">
        <v>12</v>
      </c>
      <c r="B35" s="42">
        <v>1</v>
      </c>
      <c r="C35" s="207" t="s">
        <v>332</v>
      </c>
    </row>
    <row r="36" spans="1:3" x14ac:dyDescent="0.25">
      <c r="A36" s="177" t="s">
        <v>13</v>
      </c>
      <c r="B36" s="42">
        <v>0</v>
      </c>
      <c r="C36" s="207"/>
    </row>
    <row r="37" spans="1:3" x14ac:dyDescent="0.25">
      <c r="A37" s="177" t="s">
        <v>14</v>
      </c>
      <c r="B37" s="42">
        <v>2</v>
      </c>
      <c r="C37" s="207" t="s">
        <v>347</v>
      </c>
    </row>
    <row r="38" spans="1:3" ht="30" x14ac:dyDescent="0.25">
      <c r="A38" s="177" t="s">
        <v>15</v>
      </c>
      <c r="B38" s="106">
        <v>2</v>
      </c>
      <c r="C38" s="207" t="s">
        <v>348</v>
      </c>
    </row>
    <row r="39" spans="1:3" x14ac:dyDescent="0.25">
      <c r="A39" s="206" t="s">
        <v>16</v>
      </c>
      <c r="B39" s="42"/>
      <c r="C39" s="207"/>
    </row>
    <row r="40" spans="1:3" ht="30" x14ac:dyDescent="0.25">
      <c r="A40" s="178" t="s">
        <v>17</v>
      </c>
      <c r="B40" s="42"/>
      <c r="C40" s="207" t="s">
        <v>349</v>
      </c>
    </row>
    <row r="41" spans="1:3" ht="30" x14ac:dyDescent="0.25">
      <c r="A41" s="178" t="s">
        <v>18</v>
      </c>
      <c r="B41" s="42"/>
      <c r="C41" s="207" t="s">
        <v>353</v>
      </c>
    </row>
    <row r="42" spans="1:3" ht="30" x14ac:dyDescent="0.25">
      <c r="A42" s="179" t="s">
        <v>19</v>
      </c>
      <c r="B42" s="47"/>
      <c r="C42" s="208" t="s">
        <v>350</v>
      </c>
    </row>
  </sheetData>
  <printOptions horizontalCentered="1" verticalCentered="1"/>
  <pageMargins left="0.31496062992126" right="0.31496062992126" top="0.55118110236220497" bottom="0.35433070866141703" header="0.31496062992126" footer="0.31496062992126"/>
  <pageSetup paperSize="9" scale="75"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tabSelected="1" topLeftCell="A20" workbookViewId="0">
      <selection activeCell="B48" sqref="B48"/>
    </sheetView>
  </sheetViews>
  <sheetFormatPr defaultRowHeight="15" x14ac:dyDescent="0.25"/>
  <cols>
    <col min="1" max="1" width="32.42578125" customWidth="1"/>
    <col min="2" max="2" width="12.85546875" style="3" customWidth="1"/>
    <col min="3" max="3" width="120.7109375" customWidth="1"/>
  </cols>
  <sheetData>
    <row r="1" spans="1:3" s="203" customFormat="1" ht="18.75" x14ac:dyDescent="0.3">
      <c r="A1" s="181" t="s">
        <v>126</v>
      </c>
      <c r="B1" s="182" t="s">
        <v>317</v>
      </c>
      <c r="C1" s="183">
        <v>2019</v>
      </c>
    </row>
    <row r="2" spans="1:3" ht="31.5" x14ac:dyDescent="0.25">
      <c r="A2" s="139" t="s">
        <v>386</v>
      </c>
      <c r="B2" s="191" t="s">
        <v>316</v>
      </c>
      <c r="C2" s="196" t="s">
        <v>357</v>
      </c>
    </row>
    <row r="3" spans="1:3" x14ac:dyDescent="0.25">
      <c r="A3" s="104" t="s">
        <v>0</v>
      </c>
      <c r="B3" s="68">
        <v>98.89</v>
      </c>
      <c r="C3" s="96" t="s">
        <v>360</v>
      </c>
    </row>
    <row r="4" spans="1:3" x14ac:dyDescent="0.25">
      <c r="A4" s="105" t="s">
        <v>4</v>
      </c>
      <c r="B4" s="68">
        <v>3</v>
      </c>
      <c r="C4" s="96" t="s">
        <v>361</v>
      </c>
    </row>
    <row r="5" spans="1:3" x14ac:dyDescent="0.25">
      <c r="A5" s="105" t="s">
        <v>5</v>
      </c>
      <c r="B5" s="68">
        <v>2</v>
      </c>
      <c r="C5" s="96" t="s">
        <v>362</v>
      </c>
    </row>
    <row r="6" spans="1:3" x14ac:dyDescent="0.25">
      <c r="A6" s="105" t="s">
        <v>6</v>
      </c>
      <c r="B6" s="68">
        <v>4</v>
      </c>
      <c r="C6" s="96" t="s">
        <v>363</v>
      </c>
    </row>
    <row r="7" spans="1:3" x14ac:dyDescent="0.25">
      <c r="A7" s="105" t="s">
        <v>7</v>
      </c>
      <c r="B7" s="68">
        <v>11</v>
      </c>
      <c r="C7" s="96" t="s">
        <v>364</v>
      </c>
    </row>
    <row r="8" spans="1:3" x14ac:dyDescent="0.25">
      <c r="A8" s="105" t="s">
        <v>8</v>
      </c>
      <c r="B8" s="68">
        <v>3</v>
      </c>
      <c r="C8" s="96" t="s">
        <v>365</v>
      </c>
    </row>
    <row r="9" spans="1:3" x14ac:dyDescent="0.25">
      <c r="A9" s="105" t="s">
        <v>9</v>
      </c>
      <c r="B9" s="68">
        <v>1</v>
      </c>
      <c r="C9" s="96" t="s">
        <v>366</v>
      </c>
    </row>
    <row r="10" spans="1:3" x14ac:dyDescent="0.25">
      <c r="A10" s="105" t="s">
        <v>10</v>
      </c>
      <c r="B10" s="68">
        <v>2</v>
      </c>
      <c r="C10" s="96" t="s">
        <v>367</v>
      </c>
    </row>
    <row r="11" spans="1:3" x14ac:dyDescent="0.25">
      <c r="A11" s="105" t="s">
        <v>11</v>
      </c>
      <c r="B11" s="68">
        <v>0</v>
      </c>
      <c r="C11" s="96" t="s">
        <v>383</v>
      </c>
    </row>
    <row r="12" spans="1:3" x14ac:dyDescent="0.25">
      <c r="A12" s="105" t="s">
        <v>12</v>
      </c>
      <c r="B12" s="68">
        <v>1</v>
      </c>
      <c r="C12" s="96" t="s">
        <v>368</v>
      </c>
    </row>
    <row r="13" spans="1:3" x14ac:dyDescent="0.25">
      <c r="A13" s="105" t="s">
        <v>13</v>
      </c>
      <c r="B13" s="68">
        <v>3</v>
      </c>
      <c r="C13" s="96" t="s">
        <v>369</v>
      </c>
    </row>
    <row r="14" spans="1:3" x14ac:dyDescent="0.25">
      <c r="A14" s="105" t="s">
        <v>14</v>
      </c>
      <c r="B14" s="68">
        <v>5</v>
      </c>
      <c r="C14" s="96" t="s">
        <v>370</v>
      </c>
    </row>
    <row r="15" spans="1:3" x14ac:dyDescent="0.25">
      <c r="A15" s="105" t="s">
        <v>15</v>
      </c>
      <c r="B15" s="68">
        <v>1</v>
      </c>
      <c r="C15" s="96" t="s">
        <v>371</v>
      </c>
    </row>
    <row r="16" spans="1:3" x14ac:dyDescent="0.25">
      <c r="A16" s="221" t="s">
        <v>16</v>
      </c>
      <c r="B16" s="42"/>
      <c r="C16" s="96"/>
    </row>
    <row r="17" spans="1:3" ht="45" x14ac:dyDescent="0.25">
      <c r="A17" s="97" t="s">
        <v>17</v>
      </c>
      <c r="B17" s="42"/>
      <c r="C17" s="96" t="s">
        <v>372</v>
      </c>
    </row>
    <row r="18" spans="1:3" x14ac:dyDescent="0.25">
      <c r="A18" s="97" t="s">
        <v>18</v>
      </c>
      <c r="B18" s="42"/>
      <c r="C18" s="96" t="s">
        <v>373</v>
      </c>
    </row>
    <row r="19" spans="1:3" x14ac:dyDescent="0.25">
      <c r="A19" s="97" t="s">
        <v>19</v>
      </c>
      <c r="B19" s="42"/>
      <c r="C19" s="96" t="s">
        <v>385</v>
      </c>
    </row>
    <row r="20" spans="1:3" x14ac:dyDescent="0.25">
      <c r="A20" s="220"/>
      <c r="B20" s="42"/>
      <c r="C20" s="96"/>
    </row>
    <row r="21" spans="1:3" ht="30.75" customHeight="1" x14ac:dyDescent="0.25">
      <c r="A21" s="195" t="s">
        <v>108</v>
      </c>
      <c r="B21" s="191" t="s">
        <v>316</v>
      </c>
      <c r="C21" s="196" t="s">
        <v>357</v>
      </c>
    </row>
    <row r="22" spans="1:3" x14ac:dyDescent="0.25">
      <c r="A22" s="176" t="s">
        <v>104</v>
      </c>
      <c r="B22" s="42">
        <v>1</v>
      </c>
      <c r="C22" s="96" t="s">
        <v>374</v>
      </c>
    </row>
    <row r="23" spans="1:3" x14ac:dyDescent="0.25">
      <c r="A23" s="176" t="s">
        <v>105</v>
      </c>
      <c r="B23" s="42">
        <v>2</v>
      </c>
      <c r="C23" s="96" t="s">
        <v>375</v>
      </c>
    </row>
    <row r="24" spans="1:3" x14ac:dyDescent="0.25">
      <c r="A24" s="176" t="s">
        <v>106</v>
      </c>
      <c r="B24" s="42">
        <v>1</v>
      </c>
      <c r="C24" s="96" t="s">
        <v>376</v>
      </c>
    </row>
    <row r="25" spans="1:3" x14ac:dyDescent="0.25">
      <c r="A25" s="176" t="s">
        <v>107</v>
      </c>
      <c r="B25" s="42">
        <v>2</v>
      </c>
      <c r="C25" s="96" t="s">
        <v>377</v>
      </c>
    </row>
    <row r="26" spans="1:3" x14ac:dyDescent="0.25">
      <c r="A26" s="176" t="s">
        <v>127</v>
      </c>
      <c r="B26" s="42">
        <v>0</v>
      </c>
      <c r="C26" s="96"/>
    </row>
    <row r="27" spans="1:3" x14ac:dyDescent="0.25">
      <c r="A27" s="30" t="s">
        <v>4</v>
      </c>
      <c r="B27" s="42">
        <v>4</v>
      </c>
      <c r="C27" s="96" t="s">
        <v>378</v>
      </c>
    </row>
    <row r="28" spans="1:3" x14ac:dyDescent="0.25">
      <c r="A28" s="30" t="s">
        <v>5</v>
      </c>
      <c r="B28" s="42">
        <v>4</v>
      </c>
      <c r="C28" s="96" t="s">
        <v>379</v>
      </c>
    </row>
    <row r="29" spans="1:3" x14ac:dyDescent="0.25">
      <c r="A29" s="30" t="s">
        <v>6</v>
      </c>
      <c r="B29" s="42">
        <v>3</v>
      </c>
      <c r="C29" s="96" t="s">
        <v>380</v>
      </c>
    </row>
    <row r="30" spans="1:3" x14ac:dyDescent="0.25">
      <c r="A30" s="30" t="s">
        <v>7</v>
      </c>
      <c r="B30" s="42">
        <v>11</v>
      </c>
      <c r="C30" s="96" t="s">
        <v>364</v>
      </c>
    </row>
    <row r="31" spans="1:3" x14ac:dyDescent="0.25">
      <c r="A31" s="30" t="s">
        <v>8</v>
      </c>
      <c r="B31" s="42">
        <v>3</v>
      </c>
      <c r="C31" s="96" t="s">
        <v>365</v>
      </c>
    </row>
    <row r="32" spans="1:3" x14ac:dyDescent="0.25">
      <c r="A32" s="30" t="s">
        <v>9</v>
      </c>
      <c r="B32" s="42">
        <v>0</v>
      </c>
      <c r="C32" s="96"/>
    </row>
    <row r="33" spans="1:3" x14ac:dyDescent="0.25">
      <c r="A33" s="30" t="s">
        <v>10</v>
      </c>
      <c r="B33" s="42">
        <v>2</v>
      </c>
      <c r="C33" s="96" t="s">
        <v>367</v>
      </c>
    </row>
    <row r="34" spans="1:3" x14ac:dyDescent="0.25">
      <c r="A34" s="30" t="s">
        <v>11</v>
      </c>
      <c r="B34" s="42">
        <v>0</v>
      </c>
      <c r="C34" s="96"/>
    </row>
    <row r="35" spans="1:3" x14ac:dyDescent="0.25">
      <c r="A35" s="30" t="s">
        <v>12</v>
      </c>
      <c r="B35" s="42">
        <v>0</v>
      </c>
      <c r="C35" s="96"/>
    </row>
    <row r="36" spans="1:3" x14ac:dyDescent="0.25">
      <c r="A36" s="30" t="s">
        <v>13</v>
      </c>
      <c r="B36" s="42">
        <v>0</v>
      </c>
      <c r="C36" s="96"/>
    </row>
    <row r="37" spans="1:3" x14ac:dyDescent="0.25">
      <c r="A37" s="223" t="s">
        <v>14</v>
      </c>
      <c r="B37" s="204">
        <v>5</v>
      </c>
      <c r="C37" s="224" t="s">
        <v>370</v>
      </c>
    </row>
    <row r="38" spans="1:3" x14ac:dyDescent="0.25">
      <c r="A38" s="223" t="s">
        <v>15</v>
      </c>
      <c r="B38" s="204">
        <v>1</v>
      </c>
      <c r="C38" s="224" t="s">
        <v>371</v>
      </c>
    </row>
    <row r="39" spans="1:3" x14ac:dyDescent="0.25">
      <c r="A39" s="221" t="s">
        <v>16</v>
      </c>
      <c r="B39" s="42"/>
      <c r="C39" s="96" t="s">
        <v>211</v>
      </c>
    </row>
    <row r="40" spans="1:3" x14ac:dyDescent="0.25">
      <c r="A40" s="45" t="s">
        <v>17</v>
      </c>
      <c r="B40" s="42"/>
      <c r="C40" s="96" t="s">
        <v>381</v>
      </c>
    </row>
    <row r="41" spans="1:3" x14ac:dyDescent="0.25">
      <c r="A41" s="45" t="s">
        <v>18</v>
      </c>
      <c r="B41" s="42"/>
      <c r="C41" s="96" t="s">
        <v>382</v>
      </c>
    </row>
    <row r="42" spans="1:3" ht="17.25" customHeight="1" x14ac:dyDescent="0.25">
      <c r="A42" s="46" t="s">
        <v>19</v>
      </c>
      <c r="B42" s="42"/>
      <c r="C42" s="96" t="s">
        <v>384</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workbookViewId="0">
      <selection activeCell="I43" sqref="I43"/>
    </sheetView>
  </sheetViews>
  <sheetFormatPr defaultRowHeight="15" x14ac:dyDescent="0.25"/>
  <cols>
    <col min="1" max="4" width="19.5703125" customWidth="1"/>
    <col min="5" max="5" width="18.140625" customWidth="1"/>
  </cols>
  <sheetData>
    <row r="1" spans="1:5" ht="18.75" x14ac:dyDescent="0.3">
      <c r="A1" s="267" t="s">
        <v>109</v>
      </c>
      <c r="B1" s="268"/>
      <c r="C1" s="268"/>
      <c r="D1" s="268"/>
      <c r="E1" s="269"/>
    </row>
    <row r="2" spans="1:5" ht="15.75" x14ac:dyDescent="0.25">
      <c r="A2" s="270" t="s">
        <v>110</v>
      </c>
      <c r="B2" s="271"/>
      <c r="C2" s="271"/>
      <c r="D2" s="271"/>
      <c r="E2" s="272"/>
    </row>
    <row r="3" spans="1:5" x14ac:dyDescent="0.25">
      <c r="A3" s="8" t="s">
        <v>34</v>
      </c>
      <c r="B3" s="9">
        <v>84</v>
      </c>
      <c r="C3" s="10"/>
      <c r="D3" s="11" t="s">
        <v>35</v>
      </c>
      <c r="E3" s="12">
        <v>77</v>
      </c>
    </row>
    <row r="4" spans="1:5" x14ac:dyDescent="0.25">
      <c r="A4" s="13" t="s">
        <v>111</v>
      </c>
      <c r="B4" s="14">
        <v>47</v>
      </c>
      <c r="C4" s="10"/>
      <c r="D4" s="11" t="s">
        <v>35</v>
      </c>
      <c r="E4" s="12">
        <v>19</v>
      </c>
    </row>
    <row r="5" spans="1:5" x14ac:dyDescent="0.25">
      <c r="A5" s="13" t="s">
        <v>112</v>
      </c>
      <c r="B5" s="14"/>
      <c r="C5" s="10"/>
      <c r="D5" s="11" t="s">
        <v>35</v>
      </c>
      <c r="E5" s="12">
        <v>69</v>
      </c>
    </row>
    <row r="6" spans="1:5" x14ac:dyDescent="0.25">
      <c r="A6" s="13" t="s">
        <v>113</v>
      </c>
      <c r="B6" s="14">
        <v>141</v>
      </c>
      <c r="C6" s="10"/>
      <c r="D6" s="11" t="s">
        <v>35</v>
      </c>
      <c r="E6" s="12">
        <v>0</v>
      </c>
    </row>
    <row r="7" spans="1:5" x14ac:dyDescent="0.25">
      <c r="A7" s="13" t="s">
        <v>114</v>
      </c>
      <c r="B7" s="14">
        <v>56</v>
      </c>
      <c r="C7" s="10"/>
      <c r="D7" s="11" t="s">
        <v>35</v>
      </c>
      <c r="E7" s="12">
        <v>0</v>
      </c>
    </row>
    <row r="8" spans="1:5" x14ac:dyDescent="0.25">
      <c r="A8" s="13" t="s">
        <v>115</v>
      </c>
      <c r="B8" s="14">
        <v>35</v>
      </c>
      <c r="C8" s="10"/>
      <c r="D8" s="11" t="s">
        <v>35</v>
      </c>
      <c r="E8" s="12">
        <v>0</v>
      </c>
    </row>
    <row r="9" spans="1:5" x14ac:dyDescent="0.25">
      <c r="A9" s="15" t="s">
        <v>116</v>
      </c>
      <c r="B9" s="16">
        <v>26</v>
      </c>
      <c r="C9" s="10"/>
      <c r="D9" s="11" t="s">
        <v>35</v>
      </c>
      <c r="E9" s="12">
        <v>0</v>
      </c>
    </row>
    <row r="10" spans="1:5" ht="6" customHeight="1" x14ac:dyDescent="0.25">
      <c r="A10" s="17"/>
      <c r="B10" s="18"/>
      <c r="C10" s="18"/>
      <c r="D10" s="18"/>
      <c r="E10" s="19"/>
    </row>
    <row r="11" spans="1:5" ht="23.25" customHeight="1" x14ac:dyDescent="0.25">
      <c r="A11" s="229" t="s">
        <v>36</v>
      </c>
      <c r="B11" s="230"/>
      <c r="C11" s="230"/>
      <c r="D11" s="230"/>
      <c r="E11" s="231"/>
    </row>
    <row r="12" spans="1:5" ht="39.75" customHeight="1" x14ac:dyDescent="0.25">
      <c r="A12" s="232" t="s">
        <v>117</v>
      </c>
      <c r="B12" s="233"/>
      <c r="C12" s="233"/>
      <c r="D12" s="233"/>
      <c r="E12" s="234"/>
    </row>
    <row r="13" spans="1:5" ht="23.25" customHeight="1" x14ac:dyDescent="0.25">
      <c r="A13" s="229" t="s">
        <v>37</v>
      </c>
      <c r="B13" s="230"/>
      <c r="C13" s="230"/>
      <c r="D13" s="230"/>
      <c r="E13" s="231"/>
    </row>
    <row r="14" spans="1:5" ht="23.25" customHeight="1" x14ac:dyDescent="0.25">
      <c r="A14" s="232" t="s">
        <v>38</v>
      </c>
      <c r="B14" s="233"/>
      <c r="C14" s="233"/>
      <c r="D14" s="233"/>
      <c r="E14" s="234"/>
    </row>
    <row r="15" spans="1:5" ht="23.25" customHeight="1" x14ac:dyDescent="0.25">
      <c r="A15" s="229" t="s">
        <v>118</v>
      </c>
      <c r="B15" s="230"/>
      <c r="C15" s="230"/>
      <c r="D15" s="230"/>
      <c r="E15" s="231"/>
    </row>
    <row r="16" spans="1:5" ht="23.25" customHeight="1" x14ac:dyDescent="0.25">
      <c r="A16" s="232" t="s">
        <v>119</v>
      </c>
      <c r="B16" s="233"/>
      <c r="C16" s="233"/>
      <c r="D16" s="233"/>
      <c r="E16" s="234"/>
    </row>
    <row r="17" spans="1:5" ht="23.25" customHeight="1" x14ac:dyDescent="0.25">
      <c r="A17" s="229" t="s">
        <v>120</v>
      </c>
      <c r="B17" s="230"/>
      <c r="C17" s="230"/>
      <c r="D17" s="230"/>
      <c r="E17" s="231"/>
    </row>
    <row r="18" spans="1:5" ht="23.25" customHeight="1" x14ac:dyDescent="0.25">
      <c r="A18" s="232" t="s">
        <v>121</v>
      </c>
      <c r="B18" s="233"/>
      <c r="C18" s="233"/>
      <c r="D18" s="233"/>
      <c r="E18" s="234"/>
    </row>
    <row r="19" spans="1:5" ht="23.25" customHeight="1" x14ac:dyDescent="0.25">
      <c r="A19" s="229" t="s">
        <v>4</v>
      </c>
      <c r="B19" s="230"/>
      <c r="C19" s="230"/>
      <c r="D19" s="230"/>
      <c r="E19" s="231"/>
    </row>
    <row r="20" spans="1:5" ht="23.25" customHeight="1" x14ac:dyDescent="0.25">
      <c r="A20" s="232" t="s">
        <v>39</v>
      </c>
      <c r="B20" s="233"/>
      <c r="C20" s="233"/>
      <c r="D20" s="233"/>
      <c r="E20" s="234"/>
    </row>
    <row r="21" spans="1:5" ht="23.25" customHeight="1" x14ac:dyDescent="0.25">
      <c r="A21" s="229" t="s">
        <v>40</v>
      </c>
      <c r="B21" s="230"/>
      <c r="C21" s="230"/>
      <c r="D21" s="230"/>
      <c r="E21" s="231"/>
    </row>
    <row r="22" spans="1:5" x14ac:dyDescent="0.25">
      <c r="A22" s="232" t="s">
        <v>122</v>
      </c>
      <c r="B22" s="233"/>
      <c r="C22" s="233"/>
      <c r="D22" s="233"/>
      <c r="E22" s="234"/>
    </row>
    <row r="23" spans="1:5" x14ac:dyDescent="0.25">
      <c r="A23" s="235" t="s">
        <v>41</v>
      </c>
      <c r="B23" s="236"/>
      <c r="C23" s="236"/>
      <c r="D23" s="236"/>
      <c r="E23" s="237"/>
    </row>
    <row r="24" spans="1:5" x14ac:dyDescent="0.25">
      <c r="A24" s="235" t="s">
        <v>42</v>
      </c>
      <c r="B24" s="236"/>
      <c r="C24" s="236"/>
      <c r="D24" s="236"/>
      <c r="E24" s="237"/>
    </row>
    <row r="25" spans="1:5" x14ac:dyDescent="0.25">
      <c r="A25" s="235" t="s">
        <v>43</v>
      </c>
      <c r="B25" s="236"/>
      <c r="C25" s="236"/>
      <c r="D25" s="236"/>
      <c r="E25" s="237"/>
    </row>
    <row r="26" spans="1:5" x14ac:dyDescent="0.25">
      <c r="A26" s="20" t="s">
        <v>123</v>
      </c>
      <c r="B26" s="265"/>
      <c r="C26" s="265"/>
      <c r="D26" s="265"/>
      <c r="E26" s="266"/>
    </row>
    <row r="27" spans="1:5" x14ac:dyDescent="0.25">
      <c r="A27" s="235" t="s">
        <v>44</v>
      </c>
      <c r="B27" s="236"/>
      <c r="C27" s="236"/>
      <c r="D27" s="236"/>
      <c r="E27" s="237"/>
    </row>
    <row r="28" spans="1:5" x14ac:dyDescent="0.25">
      <c r="A28" s="235" t="s">
        <v>45</v>
      </c>
      <c r="B28" s="236"/>
      <c r="C28" s="236"/>
      <c r="D28" s="236"/>
      <c r="E28" s="237"/>
    </row>
    <row r="29" spans="1:5" x14ac:dyDescent="0.25">
      <c r="A29" s="235" t="s">
        <v>46</v>
      </c>
      <c r="B29" s="236"/>
      <c r="C29" s="236"/>
      <c r="D29" s="236"/>
      <c r="E29" s="237"/>
    </row>
    <row r="30" spans="1:5" x14ac:dyDescent="0.25">
      <c r="A30" s="235" t="s">
        <v>47</v>
      </c>
      <c r="B30" s="236"/>
      <c r="C30" s="236"/>
      <c r="D30" s="236"/>
      <c r="E30" s="237"/>
    </row>
    <row r="31" spans="1:5" ht="21.75" customHeight="1" x14ac:dyDescent="0.25">
      <c r="A31" s="235" t="s">
        <v>48</v>
      </c>
      <c r="B31" s="236"/>
      <c r="C31" s="236"/>
      <c r="D31" s="236"/>
      <c r="E31" s="237"/>
    </row>
    <row r="32" spans="1:5" ht="22.5" customHeight="1" x14ac:dyDescent="0.25">
      <c r="A32" s="229" t="s">
        <v>49</v>
      </c>
      <c r="B32" s="230"/>
      <c r="C32" s="230"/>
      <c r="D32" s="230"/>
      <c r="E32" s="231"/>
    </row>
    <row r="33" spans="1:5" ht="22.5" customHeight="1" x14ac:dyDescent="0.25">
      <c r="A33" s="232" t="s">
        <v>50</v>
      </c>
      <c r="B33" s="233"/>
      <c r="C33" s="233"/>
      <c r="D33" s="233"/>
      <c r="E33" s="234"/>
    </row>
    <row r="34" spans="1:5" ht="39" customHeight="1" x14ac:dyDescent="0.25">
      <c r="A34" s="232" t="s">
        <v>51</v>
      </c>
      <c r="B34" s="233"/>
      <c r="C34" s="233"/>
      <c r="D34" s="233"/>
      <c r="E34" s="234"/>
    </row>
    <row r="35" spans="1:5" ht="22.5" customHeight="1" x14ac:dyDescent="0.25">
      <c r="A35" s="229" t="s">
        <v>52</v>
      </c>
      <c r="B35" s="230"/>
      <c r="C35" s="230"/>
      <c r="D35" s="230"/>
      <c r="E35" s="231"/>
    </row>
    <row r="36" spans="1:5" ht="45" customHeight="1" x14ac:dyDescent="0.25">
      <c r="A36" s="232" t="s">
        <v>53</v>
      </c>
      <c r="B36" s="233"/>
      <c r="C36" s="233"/>
      <c r="D36" s="233"/>
      <c r="E36" s="234"/>
    </row>
    <row r="37" spans="1:5" ht="22.5" customHeight="1" x14ac:dyDescent="0.25">
      <c r="A37" s="253" t="s">
        <v>54</v>
      </c>
      <c r="B37" s="254"/>
      <c r="C37" s="254"/>
      <c r="D37" s="254"/>
      <c r="E37" s="255"/>
    </row>
    <row r="38" spans="1:5" x14ac:dyDescent="0.25">
      <c r="A38" s="262" t="s">
        <v>55</v>
      </c>
      <c r="B38" s="263"/>
      <c r="C38" s="263"/>
      <c r="D38" s="263"/>
      <c r="E38" s="264"/>
    </row>
    <row r="39" spans="1:5" x14ac:dyDescent="0.25">
      <c r="A39" s="262" t="s">
        <v>56</v>
      </c>
      <c r="B39" s="263"/>
      <c r="C39" s="263"/>
      <c r="D39" s="263"/>
      <c r="E39" s="264"/>
    </row>
    <row r="40" spans="1:5" x14ac:dyDescent="0.25">
      <c r="A40" s="262" t="s">
        <v>57</v>
      </c>
      <c r="B40" s="263"/>
      <c r="C40" s="263"/>
      <c r="D40" s="263"/>
      <c r="E40" s="264"/>
    </row>
    <row r="41" spans="1:5" x14ac:dyDescent="0.25">
      <c r="A41" s="262" t="s">
        <v>58</v>
      </c>
      <c r="B41" s="263"/>
      <c r="C41" s="263"/>
      <c r="D41" s="263"/>
      <c r="E41" s="264"/>
    </row>
    <row r="42" spans="1:5" x14ac:dyDescent="0.25">
      <c r="A42" s="253" t="s">
        <v>59</v>
      </c>
      <c r="B42" s="254"/>
      <c r="C42" s="254"/>
      <c r="D42" s="254"/>
      <c r="E42" s="255"/>
    </row>
    <row r="43" spans="1:5" x14ac:dyDescent="0.25">
      <c r="A43" s="253" t="s">
        <v>60</v>
      </c>
      <c r="B43" s="254"/>
      <c r="C43" s="254"/>
      <c r="D43" s="254"/>
      <c r="E43" s="255"/>
    </row>
    <row r="44" spans="1:5" x14ac:dyDescent="0.25">
      <c r="A44" s="253" t="s">
        <v>61</v>
      </c>
      <c r="B44" s="254"/>
      <c r="C44" s="254"/>
      <c r="D44" s="254"/>
      <c r="E44" s="255"/>
    </row>
    <row r="45" spans="1:5" x14ac:dyDescent="0.25">
      <c r="A45" s="253" t="s">
        <v>62</v>
      </c>
      <c r="B45" s="254"/>
      <c r="C45" s="254"/>
      <c r="D45" s="254"/>
      <c r="E45" s="255"/>
    </row>
    <row r="46" spans="1:5" x14ac:dyDescent="0.25">
      <c r="A46" s="253" t="s">
        <v>63</v>
      </c>
      <c r="B46" s="254"/>
      <c r="C46" s="254"/>
      <c r="D46" s="254"/>
      <c r="E46" s="255"/>
    </row>
    <row r="47" spans="1:5" x14ac:dyDescent="0.25">
      <c r="A47" s="253" t="s">
        <v>64</v>
      </c>
      <c r="B47" s="254"/>
      <c r="C47" s="254"/>
      <c r="D47" s="254"/>
      <c r="E47" s="255"/>
    </row>
    <row r="48" spans="1:5" x14ac:dyDescent="0.25">
      <c r="A48" s="253" t="s">
        <v>65</v>
      </c>
      <c r="B48" s="254"/>
      <c r="C48" s="254"/>
      <c r="D48" s="254"/>
      <c r="E48" s="255"/>
    </row>
    <row r="49" spans="1:5" x14ac:dyDescent="0.25">
      <c r="A49" s="253" t="s">
        <v>66</v>
      </c>
      <c r="B49" s="254"/>
      <c r="C49" s="254"/>
      <c r="D49" s="254"/>
      <c r="E49" s="255"/>
    </row>
    <row r="50" spans="1:5" x14ac:dyDescent="0.25">
      <c r="A50" s="253" t="s">
        <v>67</v>
      </c>
      <c r="B50" s="254"/>
      <c r="C50" s="254"/>
      <c r="D50" s="254"/>
      <c r="E50" s="255"/>
    </row>
    <row r="51" spans="1:5" ht="15.75" x14ac:dyDescent="0.25">
      <c r="A51" s="256" t="s">
        <v>68</v>
      </c>
      <c r="B51" s="257"/>
      <c r="C51" s="257"/>
      <c r="D51" s="257"/>
      <c r="E51" s="258"/>
    </row>
    <row r="52" spans="1:5" ht="24" customHeight="1" x14ac:dyDescent="0.25">
      <c r="A52" s="229" t="s">
        <v>5</v>
      </c>
      <c r="B52" s="230"/>
      <c r="C52" s="230"/>
      <c r="D52" s="230"/>
      <c r="E52" s="231"/>
    </row>
    <row r="53" spans="1:5" ht="29.25" customHeight="1" x14ac:dyDescent="0.25">
      <c r="A53" s="259" t="s">
        <v>69</v>
      </c>
      <c r="B53" s="260"/>
      <c r="C53" s="260"/>
      <c r="D53" s="260"/>
      <c r="E53" s="261"/>
    </row>
    <row r="54" spans="1:5" ht="24" customHeight="1" x14ac:dyDescent="0.25">
      <c r="A54" s="232" t="s">
        <v>70</v>
      </c>
      <c r="B54" s="233"/>
      <c r="C54" s="233"/>
      <c r="D54" s="233"/>
      <c r="E54" s="234"/>
    </row>
    <row r="55" spans="1:5" ht="24" customHeight="1" x14ac:dyDescent="0.25">
      <c r="A55" s="232" t="s">
        <v>71</v>
      </c>
      <c r="B55" s="233"/>
      <c r="C55" s="233"/>
      <c r="D55" s="233"/>
      <c r="E55" s="234"/>
    </row>
    <row r="56" spans="1:5" ht="24" customHeight="1" x14ac:dyDescent="0.25">
      <c r="A56" s="238" t="s">
        <v>72</v>
      </c>
      <c r="B56" s="239"/>
      <c r="C56" s="239"/>
      <c r="D56" s="239"/>
      <c r="E56" s="240"/>
    </row>
    <row r="57" spans="1:5" ht="24" customHeight="1" x14ac:dyDescent="0.25">
      <c r="A57" s="229" t="s">
        <v>73</v>
      </c>
      <c r="B57" s="230"/>
      <c r="C57" s="230"/>
      <c r="D57" s="230"/>
      <c r="E57" s="231"/>
    </row>
    <row r="58" spans="1:5" ht="24" customHeight="1" x14ac:dyDescent="0.25">
      <c r="A58" s="247" t="s">
        <v>74</v>
      </c>
      <c r="B58" s="248"/>
      <c r="C58" s="248"/>
      <c r="D58" s="248"/>
      <c r="E58" s="249"/>
    </row>
    <row r="59" spans="1:5" ht="44.25" customHeight="1" x14ac:dyDescent="0.25">
      <c r="A59" s="232" t="s">
        <v>75</v>
      </c>
      <c r="B59" s="233"/>
      <c r="C59" s="233"/>
      <c r="D59" s="233"/>
      <c r="E59" s="234"/>
    </row>
    <row r="60" spans="1:5" ht="24" customHeight="1" x14ac:dyDescent="0.25">
      <c r="A60" s="229" t="s">
        <v>76</v>
      </c>
      <c r="B60" s="230"/>
      <c r="C60" s="230"/>
      <c r="D60" s="230"/>
      <c r="E60" s="231"/>
    </row>
    <row r="61" spans="1:5" ht="32.25" customHeight="1" x14ac:dyDescent="0.25">
      <c r="A61" s="232" t="s">
        <v>77</v>
      </c>
      <c r="B61" s="233"/>
      <c r="C61" s="233"/>
      <c r="D61" s="233"/>
      <c r="E61" s="234"/>
    </row>
    <row r="62" spans="1:5" ht="24" customHeight="1" x14ac:dyDescent="0.25">
      <c r="A62" s="232" t="s">
        <v>78</v>
      </c>
      <c r="B62" s="233"/>
      <c r="C62" s="233"/>
      <c r="D62" s="233"/>
      <c r="E62" s="234"/>
    </row>
    <row r="63" spans="1:5" ht="24" customHeight="1" x14ac:dyDescent="0.25">
      <c r="A63" s="229" t="s">
        <v>8</v>
      </c>
      <c r="B63" s="230"/>
      <c r="C63" s="230"/>
      <c r="D63" s="230"/>
      <c r="E63" s="231"/>
    </row>
    <row r="64" spans="1:5" ht="24" customHeight="1" x14ac:dyDescent="0.25">
      <c r="A64" s="232" t="s">
        <v>79</v>
      </c>
      <c r="B64" s="233"/>
      <c r="C64" s="233"/>
      <c r="D64" s="233"/>
      <c r="E64" s="234"/>
    </row>
    <row r="65" spans="1:5" ht="24" customHeight="1" x14ac:dyDescent="0.25">
      <c r="A65" s="250" t="s">
        <v>80</v>
      </c>
      <c r="B65" s="251"/>
      <c r="C65" s="251"/>
      <c r="D65" s="251"/>
      <c r="E65" s="252"/>
    </row>
    <row r="66" spans="1:5" ht="24" customHeight="1" x14ac:dyDescent="0.25">
      <c r="A66" s="235" t="s">
        <v>81</v>
      </c>
      <c r="B66" s="236"/>
      <c r="C66" s="236"/>
      <c r="D66" s="236"/>
      <c r="E66" s="237"/>
    </row>
    <row r="67" spans="1:5" ht="24" customHeight="1" x14ac:dyDescent="0.25">
      <c r="A67" s="235" t="s">
        <v>82</v>
      </c>
      <c r="B67" s="236"/>
      <c r="C67" s="236"/>
      <c r="D67" s="236"/>
      <c r="E67" s="237"/>
    </row>
    <row r="68" spans="1:5" ht="24" customHeight="1" x14ac:dyDescent="0.25">
      <c r="A68" s="229" t="s">
        <v>83</v>
      </c>
      <c r="B68" s="230"/>
      <c r="C68" s="230"/>
      <c r="D68" s="230"/>
      <c r="E68" s="231"/>
    </row>
    <row r="69" spans="1:5" ht="27" customHeight="1" x14ac:dyDescent="0.25">
      <c r="A69" s="235" t="s">
        <v>84</v>
      </c>
      <c r="B69" s="236"/>
      <c r="C69" s="236"/>
      <c r="D69" s="236"/>
      <c r="E69" s="237"/>
    </row>
    <row r="70" spans="1:5" ht="27" customHeight="1" x14ac:dyDescent="0.25">
      <c r="A70" s="235" t="s">
        <v>85</v>
      </c>
      <c r="B70" s="236"/>
      <c r="C70" s="236"/>
      <c r="D70" s="236"/>
      <c r="E70" s="237"/>
    </row>
    <row r="71" spans="1:5" ht="27" customHeight="1" x14ac:dyDescent="0.25">
      <c r="A71" s="235" t="s">
        <v>86</v>
      </c>
      <c r="B71" s="236"/>
      <c r="C71" s="236"/>
      <c r="D71" s="236"/>
      <c r="E71" s="237"/>
    </row>
    <row r="72" spans="1:5" ht="27" customHeight="1" x14ac:dyDescent="0.25">
      <c r="A72" s="235" t="s">
        <v>87</v>
      </c>
      <c r="B72" s="236"/>
      <c r="C72" s="236"/>
      <c r="D72" s="236"/>
      <c r="E72" s="237"/>
    </row>
    <row r="73" spans="1:5" ht="27" customHeight="1" x14ac:dyDescent="0.25">
      <c r="A73" s="235" t="s">
        <v>88</v>
      </c>
      <c r="B73" s="236"/>
      <c r="C73" s="236"/>
      <c r="D73" s="236"/>
      <c r="E73" s="237"/>
    </row>
    <row r="74" spans="1:5" ht="27" customHeight="1" x14ac:dyDescent="0.25">
      <c r="A74" s="235" t="s">
        <v>89</v>
      </c>
      <c r="B74" s="236"/>
      <c r="C74" s="236"/>
      <c r="D74" s="236"/>
      <c r="E74" s="237"/>
    </row>
    <row r="75" spans="1:5" ht="27" customHeight="1" x14ac:dyDescent="0.25">
      <c r="A75" s="244" t="s">
        <v>90</v>
      </c>
      <c r="B75" s="245"/>
      <c r="C75" s="245"/>
      <c r="D75" s="245"/>
      <c r="E75" s="246"/>
    </row>
    <row r="76" spans="1:5" ht="27" customHeight="1" x14ac:dyDescent="0.25">
      <c r="A76" s="232" t="s">
        <v>91</v>
      </c>
      <c r="B76" s="233"/>
      <c r="C76" s="233"/>
      <c r="D76" s="233"/>
      <c r="E76" s="234"/>
    </row>
    <row r="77" spans="1:5" ht="27" customHeight="1" x14ac:dyDescent="0.25">
      <c r="A77" s="235" t="s">
        <v>92</v>
      </c>
      <c r="B77" s="236"/>
      <c r="C77" s="236"/>
      <c r="D77" s="236"/>
      <c r="E77" s="237"/>
    </row>
    <row r="78" spans="1:5" ht="27" customHeight="1" x14ac:dyDescent="0.25">
      <c r="A78" s="235" t="s">
        <v>93</v>
      </c>
      <c r="B78" s="236"/>
      <c r="C78" s="236"/>
      <c r="D78" s="236"/>
      <c r="E78" s="237"/>
    </row>
    <row r="79" spans="1:5" ht="27" customHeight="1" x14ac:dyDescent="0.25">
      <c r="A79" s="235" t="s">
        <v>94</v>
      </c>
      <c r="B79" s="236"/>
      <c r="C79" s="236"/>
      <c r="D79" s="236"/>
      <c r="E79" s="237"/>
    </row>
    <row r="80" spans="1:5" ht="27" customHeight="1" x14ac:dyDescent="0.25">
      <c r="A80" s="235" t="s">
        <v>95</v>
      </c>
      <c r="B80" s="236"/>
      <c r="C80" s="236"/>
      <c r="D80" s="236"/>
      <c r="E80" s="237"/>
    </row>
    <row r="81" spans="1:5" ht="27" customHeight="1" x14ac:dyDescent="0.25">
      <c r="A81" s="235" t="s">
        <v>96</v>
      </c>
      <c r="B81" s="236"/>
      <c r="C81" s="236"/>
      <c r="D81" s="236"/>
      <c r="E81" s="237"/>
    </row>
    <row r="82" spans="1:5" ht="27" customHeight="1" x14ac:dyDescent="0.25">
      <c r="A82" s="229" t="s">
        <v>97</v>
      </c>
      <c r="B82" s="230"/>
      <c r="C82" s="230"/>
      <c r="D82" s="230"/>
      <c r="E82" s="231"/>
    </row>
    <row r="83" spans="1:5" ht="27" customHeight="1" x14ac:dyDescent="0.25">
      <c r="A83" s="232" t="s">
        <v>98</v>
      </c>
      <c r="B83" s="233"/>
      <c r="C83" s="233"/>
      <c r="D83" s="233"/>
      <c r="E83" s="234"/>
    </row>
    <row r="84" spans="1:5" ht="27" customHeight="1" x14ac:dyDescent="0.25">
      <c r="A84" s="238" t="s">
        <v>99</v>
      </c>
      <c r="B84" s="239"/>
      <c r="C84" s="239"/>
      <c r="D84" s="239"/>
      <c r="E84" s="240"/>
    </row>
    <row r="85" spans="1:5" ht="27" customHeight="1" x14ac:dyDescent="0.25">
      <c r="A85" s="229" t="s">
        <v>100</v>
      </c>
      <c r="B85" s="230"/>
      <c r="C85" s="230"/>
      <c r="D85" s="230"/>
      <c r="E85" s="231"/>
    </row>
    <row r="86" spans="1:5" ht="48" customHeight="1" x14ac:dyDescent="0.25">
      <c r="A86" s="241" t="s">
        <v>101</v>
      </c>
      <c r="B86" s="242"/>
      <c r="C86" s="242"/>
      <c r="D86" s="242"/>
      <c r="E86" s="243"/>
    </row>
    <row r="87" spans="1:5" ht="27" customHeight="1" x14ac:dyDescent="0.25">
      <c r="A87" s="229" t="s">
        <v>15</v>
      </c>
      <c r="B87" s="230"/>
      <c r="C87" s="230"/>
      <c r="D87" s="230"/>
      <c r="E87" s="231"/>
    </row>
    <row r="88" spans="1:5" ht="46.5" customHeight="1" x14ac:dyDescent="0.25">
      <c r="A88" s="232" t="s">
        <v>102</v>
      </c>
      <c r="B88" s="233"/>
      <c r="C88" s="233"/>
      <c r="D88" s="233"/>
      <c r="E88" s="234"/>
    </row>
    <row r="89" spans="1:5" ht="18.75" customHeight="1" thickBot="1" x14ac:dyDescent="0.3">
      <c r="A89" s="21"/>
      <c r="B89" s="22"/>
      <c r="C89" s="22"/>
      <c r="D89" s="22"/>
      <c r="E89" s="23"/>
    </row>
  </sheetData>
  <mergeCells count="80">
    <mergeCell ref="A20:E20"/>
    <mergeCell ref="A1:E1"/>
    <mergeCell ref="A2:E2"/>
    <mergeCell ref="A11:E11"/>
    <mergeCell ref="A12:E12"/>
    <mergeCell ref="A13:E13"/>
    <mergeCell ref="A14:E14"/>
    <mergeCell ref="A15:E15"/>
    <mergeCell ref="A16:E16"/>
    <mergeCell ref="A17:E17"/>
    <mergeCell ref="A18:E18"/>
    <mergeCell ref="A19:E19"/>
    <mergeCell ref="A32:E32"/>
    <mergeCell ref="A21:E21"/>
    <mergeCell ref="A22:E22"/>
    <mergeCell ref="A23:E23"/>
    <mergeCell ref="A24:E24"/>
    <mergeCell ref="A25:E25"/>
    <mergeCell ref="B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6:E56"/>
    <mergeCell ref="A45:E45"/>
    <mergeCell ref="A46:E46"/>
    <mergeCell ref="A47:E47"/>
    <mergeCell ref="A48:E48"/>
    <mergeCell ref="A49:E49"/>
    <mergeCell ref="A50:E50"/>
    <mergeCell ref="A51:E51"/>
    <mergeCell ref="A52:E52"/>
    <mergeCell ref="A53:E53"/>
    <mergeCell ref="A54:E54"/>
    <mergeCell ref="A55:E55"/>
    <mergeCell ref="A68:E68"/>
    <mergeCell ref="A57:E57"/>
    <mergeCell ref="A58:E58"/>
    <mergeCell ref="A59:E59"/>
    <mergeCell ref="A60:E60"/>
    <mergeCell ref="A61:E61"/>
    <mergeCell ref="A62:E62"/>
    <mergeCell ref="A63:E63"/>
    <mergeCell ref="A64:E64"/>
    <mergeCell ref="A65:E65"/>
    <mergeCell ref="A66:E66"/>
    <mergeCell ref="A67:E67"/>
    <mergeCell ref="A80:E80"/>
    <mergeCell ref="A69:E69"/>
    <mergeCell ref="A70:E70"/>
    <mergeCell ref="A71:E71"/>
    <mergeCell ref="A72:E72"/>
    <mergeCell ref="A73:E73"/>
    <mergeCell ref="A74:E74"/>
    <mergeCell ref="A75:E75"/>
    <mergeCell ref="A76:E76"/>
    <mergeCell ref="A77:E77"/>
    <mergeCell ref="A78:E78"/>
    <mergeCell ref="A79:E79"/>
    <mergeCell ref="A87:E87"/>
    <mergeCell ref="A88:E88"/>
    <mergeCell ref="A81:E81"/>
    <mergeCell ref="A82:E82"/>
    <mergeCell ref="A83:E83"/>
    <mergeCell ref="A84:E84"/>
    <mergeCell ref="A85:E85"/>
    <mergeCell ref="A86:E8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0"/>
  <sheetViews>
    <sheetView workbookViewId="0">
      <selection activeCell="H27" sqref="H27"/>
    </sheetView>
  </sheetViews>
  <sheetFormatPr defaultRowHeight="15" x14ac:dyDescent="0.25"/>
  <cols>
    <col min="1" max="1" width="88.7109375" customWidth="1"/>
  </cols>
  <sheetData>
    <row r="1" spans="1:1" ht="24" customHeight="1" x14ac:dyDescent="0.35">
      <c r="A1" s="83" t="s">
        <v>180</v>
      </c>
    </row>
    <row r="2" spans="1:1" ht="24" customHeight="1" x14ac:dyDescent="0.25">
      <c r="A2" t="s">
        <v>181</v>
      </c>
    </row>
    <row r="3" spans="1:1" ht="24" customHeight="1" x14ac:dyDescent="0.25">
      <c r="A3" t="s">
        <v>182</v>
      </c>
    </row>
    <row r="4" spans="1:1" ht="24" customHeight="1" x14ac:dyDescent="0.25">
      <c r="A4" t="s">
        <v>183</v>
      </c>
    </row>
    <row r="5" spans="1:1" ht="24" customHeight="1" x14ac:dyDescent="0.25">
      <c r="A5" t="s">
        <v>184</v>
      </c>
    </row>
    <row r="6" spans="1:1" ht="24" customHeight="1" x14ac:dyDescent="0.25">
      <c r="A6" t="s">
        <v>185</v>
      </c>
    </row>
    <row r="7" spans="1:1" ht="24" customHeight="1" x14ac:dyDescent="0.25">
      <c r="A7" t="s">
        <v>186</v>
      </c>
    </row>
    <row r="8" spans="1:1" ht="24" customHeight="1" x14ac:dyDescent="0.25">
      <c r="A8" t="s">
        <v>187</v>
      </c>
    </row>
    <row r="9" spans="1:1" ht="24" customHeight="1" x14ac:dyDescent="0.25">
      <c r="A9" t="s">
        <v>188</v>
      </c>
    </row>
    <row r="10" spans="1:1" ht="24" customHeight="1" x14ac:dyDescent="0.25">
      <c r="A10" t="s">
        <v>189</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P34"/>
  <sheetViews>
    <sheetView topLeftCell="A4" workbookViewId="0">
      <selection activeCell="R34" sqref="R34"/>
    </sheetView>
  </sheetViews>
  <sheetFormatPr defaultRowHeight="15" x14ac:dyDescent="0.25"/>
  <cols>
    <col min="1" max="1" width="31.140625" customWidth="1"/>
    <col min="2" max="4" width="6.5703125" style="3" customWidth="1"/>
    <col min="5" max="5" width="7.85546875" style="3" customWidth="1"/>
    <col min="6" max="7" width="7.28515625" style="3" bestFit="1" customWidth="1"/>
    <col min="8" max="13" width="6.5703125" style="3" customWidth="1"/>
    <col min="14" max="14" width="8.42578125" style="78" customWidth="1"/>
    <col min="15" max="15" width="9.85546875" style="78" customWidth="1"/>
    <col min="16" max="16" width="9.42578125" style="78" customWidth="1"/>
  </cols>
  <sheetData>
    <row r="1" spans="1:16" ht="5.45" customHeight="1" x14ac:dyDescent="0.25">
      <c r="A1" s="5"/>
      <c r="B1" s="6"/>
      <c r="C1" s="6"/>
      <c r="D1" s="6"/>
      <c r="E1" s="6"/>
      <c r="F1" s="6"/>
      <c r="G1" s="6"/>
      <c r="H1" s="6"/>
      <c r="I1" s="6"/>
      <c r="J1" s="6"/>
      <c r="K1" s="6"/>
      <c r="L1" s="6"/>
      <c r="M1" s="6"/>
      <c r="N1" s="77"/>
      <c r="O1" s="77"/>
      <c r="P1" s="77"/>
    </row>
    <row r="2" spans="1:16" ht="47.25" x14ac:dyDescent="0.25">
      <c r="A2" s="190" t="s">
        <v>2</v>
      </c>
      <c r="B2" s="191" t="s">
        <v>138</v>
      </c>
      <c r="C2" s="192" t="s">
        <v>151</v>
      </c>
      <c r="D2" s="192" t="s">
        <v>152</v>
      </c>
      <c r="E2" s="192" t="s">
        <v>312</v>
      </c>
      <c r="F2" s="193" t="s">
        <v>313</v>
      </c>
      <c r="G2" s="193" t="s">
        <v>150</v>
      </c>
      <c r="H2" s="193" t="s">
        <v>190</v>
      </c>
      <c r="I2" s="193" t="s">
        <v>225</v>
      </c>
      <c r="J2" s="193" t="s">
        <v>256</v>
      </c>
      <c r="K2" s="193" t="s">
        <v>310</v>
      </c>
      <c r="L2" s="193" t="s">
        <v>354</v>
      </c>
      <c r="M2" s="193" t="s">
        <v>359</v>
      </c>
      <c r="N2" s="217" t="s">
        <v>124</v>
      </c>
      <c r="O2" s="193" t="s">
        <v>223</v>
      </c>
      <c r="P2"/>
    </row>
    <row r="3" spans="1:16" ht="15.75" x14ac:dyDescent="0.25">
      <c r="A3" s="218" t="s">
        <v>0</v>
      </c>
      <c r="B3" s="212">
        <f>Table157[[#This Row],[December
Number]]</f>
        <v>100</v>
      </c>
      <c r="C3" s="212">
        <f>Table1[[#This Row],[Number]]</f>
        <v>98.8</v>
      </c>
      <c r="D3" s="212">
        <f>Table15[[#This Row],[Number]]</f>
        <v>99.7</v>
      </c>
      <c r="E3" s="212">
        <f>Table125[[#This Row],[Number]]</f>
        <v>99.1</v>
      </c>
      <c r="F3" s="212">
        <f>Table123[[#This Row],[Number]]</f>
        <v>99.2</v>
      </c>
      <c r="G3" s="212">
        <f>Table1521[[#This Row],[Number]]</f>
        <v>99.23</v>
      </c>
      <c r="H3" s="212">
        <v>97.54</v>
      </c>
      <c r="I3" s="212">
        <v>99.96</v>
      </c>
      <c r="J3" s="212">
        <v>99.39</v>
      </c>
      <c r="K3" s="212">
        <v>97.74</v>
      </c>
      <c r="L3" s="212">
        <v>99.77</v>
      </c>
      <c r="M3" s="68">
        <v>98.89</v>
      </c>
      <c r="N3" s="222"/>
      <c r="O3" s="222">
        <f>AVERAGE(Table1527[[#This Row],[Dec.
2018]:[Nov.
2019]])</f>
        <v>99.110000000000014</v>
      </c>
      <c r="P3"/>
    </row>
    <row r="4" spans="1:16" ht="15.75" x14ac:dyDescent="0.25">
      <c r="A4" s="219" t="s">
        <v>4</v>
      </c>
      <c r="B4" s="213">
        <f>Table157[[#This Row],[December
Number]]</f>
        <v>0</v>
      </c>
      <c r="C4" s="213">
        <f>Table1[[#This Row],[Number]]</f>
        <v>2</v>
      </c>
      <c r="D4" s="212">
        <f>Table15[[#This Row],[Number]]</f>
        <v>1</v>
      </c>
      <c r="E4" s="213">
        <f>Table125[[#This Row],[Number]]</f>
        <v>1</v>
      </c>
      <c r="F4" s="213">
        <f>Table123[[#This Row],[Number]]</f>
        <v>3</v>
      </c>
      <c r="G4" s="213">
        <f>Table1521[[#This Row],[Number]]</f>
        <v>2</v>
      </c>
      <c r="H4" s="213">
        <v>3</v>
      </c>
      <c r="I4" s="213">
        <v>1</v>
      </c>
      <c r="J4" s="213">
        <v>0</v>
      </c>
      <c r="K4" s="213">
        <v>3</v>
      </c>
      <c r="L4" s="213">
        <v>1</v>
      </c>
      <c r="M4" s="68">
        <v>3</v>
      </c>
      <c r="N4" s="209">
        <f>SUM(Table1527[[#This Row],[Dec.
2018]:[Nov.
2019]])</f>
        <v>20</v>
      </c>
      <c r="O4" s="222">
        <f>AVERAGE(Table1527[[#This Row],[Dec.
2018]:[Nov.
2019]])</f>
        <v>1.6666666666666667</v>
      </c>
      <c r="P4"/>
    </row>
    <row r="5" spans="1:16" ht="15.75" x14ac:dyDescent="0.25">
      <c r="A5" s="219" t="s">
        <v>5</v>
      </c>
      <c r="B5" s="213">
        <f>Table157[[#This Row],[December
Number]]</f>
        <v>0</v>
      </c>
      <c r="C5" s="213">
        <f>Table1[[#This Row],[Number]]</f>
        <v>2</v>
      </c>
      <c r="D5" s="212">
        <f>Table15[[#This Row],[Number]]</f>
        <v>1</v>
      </c>
      <c r="E5" s="213">
        <f>Table125[[#This Row],[Number]]</f>
        <v>1</v>
      </c>
      <c r="F5" s="213">
        <f>Table123[[#This Row],[Number]]</f>
        <v>2</v>
      </c>
      <c r="G5" s="213">
        <f>Table1521[[#This Row],[Number]]</f>
        <v>2</v>
      </c>
      <c r="H5" s="213">
        <v>2</v>
      </c>
      <c r="I5" s="213">
        <v>0</v>
      </c>
      <c r="J5" s="213">
        <v>2</v>
      </c>
      <c r="K5" s="213">
        <v>2</v>
      </c>
      <c r="L5" s="213">
        <v>2</v>
      </c>
      <c r="M5" s="68">
        <v>2</v>
      </c>
      <c r="N5" s="209">
        <f>SUM(Table1527[[#This Row],[Dec.
2018]:[Nov.
2019]])</f>
        <v>18</v>
      </c>
      <c r="O5" s="222">
        <f>AVERAGE(Table1527[[#This Row],[Dec.
2018]:[Nov.
2019]])</f>
        <v>1.5</v>
      </c>
      <c r="P5"/>
    </row>
    <row r="6" spans="1:16" ht="15.75" x14ac:dyDescent="0.25">
      <c r="A6" s="219" t="s">
        <v>275</v>
      </c>
      <c r="B6" s="213">
        <f>Table157[[#This Row],[December
Number]]</f>
        <v>0</v>
      </c>
      <c r="C6" s="213">
        <f>Table1[[#This Row],[Number]]</f>
        <v>3</v>
      </c>
      <c r="D6" s="212">
        <f>Table15[[#This Row],[Number]]</f>
        <v>2</v>
      </c>
      <c r="E6" s="213">
        <f>Table125[[#This Row],[Number]]</f>
        <v>3</v>
      </c>
      <c r="F6" s="213">
        <f>Table123[[#This Row],[Number]]</f>
        <v>2</v>
      </c>
      <c r="G6" s="213">
        <f>Table1521[[#This Row],[Number]]</f>
        <v>3</v>
      </c>
      <c r="H6" s="213">
        <v>1</v>
      </c>
      <c r="I6" s="213">
        <v>2</v>
      </c>
      <c r="J6" s="213">
        <v>0</v>
      </c>
      <c r="K6" s="213">
        <v>2</v>
      </c>
      <c r="L6" s="213">
        <v>2</v>
      </c>
      <c r="M6" s="68">
        <v>4</v>
      </c>
      <c r="N6" s="209">
        <f>SUM(Table1527[[#This Row],[Dec.
2018]:[Nov.
2019]])</f>
        <v>24</v>
      </c>
      <c r="O6" s="222">
        <f>AVERAGE(Table1527[[#This Row],[Dec.
2018]:[Nov.
2019]])</f>
        <v>2</v>
      </c>
      <c r="P6"/>
    </row>
    <row r="7" spans="1:16" ht="15.75" x14ac:dyDescent="0.25">
      <c r="A7" s="219" t="s">
        <v>276</v>
      </c>
      <c r="B7" s="214">
        <f>Table157[[#This Row],[December
Number]]</f>
        <v>13</v>
      </c>
      <c r="C7" s="213">
        <f>Table1[[#This Row],[Number]]</f>
        <v>0</v>
      </c>
      <c r="D7" s="212">
        <f>Table15[[#This Row],[Number]]</f>
        <v>0</v>
      </c>
      <c r="E7" s="213">
        <f>Table125[[#This Row],[Number]]</f>
        <v>0</v>
      </c>
      <c r="F7" s="213">
        <f>Table123[[#This Row],[Number]]</f>
        <v>1</v>
      </c>
      <c r="G7" s="213">
        <f>Table1521[[#This Row],[Number]]</f>
        <v>1</v>
      </c>
      <c r="H7" s="213">
        <v>1</v>
      </c>
      <c r="I7" s="213">
        <v>1</v>
      </c>
      <c r="J7" s="213">
        <v>0</v>
      </c>
      <c r="K7" s="213">
        <v>1</v>
      </c>
      <c r="L7" s="213">
        <v>1</v>
      </c>
      <c r="M7" s="68">
        <v>11</v>
      </c>
      <c r="N7" s="209">
        <f>SUM(Table1527[[#This Row],[Dec.
2018]:[Nov.
2019]])</f>
        <v>30</v>
      </c>
      <c r="O7" s="222">
        <f>AVERAGE(Table1527[[#This Row],[Dec.
2018]:[Nov.
2019]])</f>
        <v>2.5</v>
      </c>
      <c r="P7"/>
    </row>
    <row r="8" spans="1:16" ht="15.75" x14ac:dyDescent="0.25">
      <c r="A8" s="219" t="s">
        <v>8</v>
      </c>
      <c r="B8" s="213">
        <f>Table157[[#This Row],[December
Number]]</f>
        <v>3</v>
      </c>
      <c r="C8" s="213">
        <f>Table1[[#This Row],[Number]]</f>
        <v>3</v>
      </c>
      <c r="D8" s="212">
        <f>Table15[[#This Row],[Number]]</f>
        <v>0</v>
      </c>
      <c r="E8" s="213">
        <f>Table125[[#This Row],[Number]]</f>
        <v>3</v>
      </c>
      <c r="F8" s="213">
        <f>Table123[[#This Row],[Number]]</f>
        <v>3</v>
      </c>
      <c r="G8" s="213">
        <f>Table1521[[#This Row],[Number]]</f>
        <v>3</v>
      </c>
      <c r="H8" s="213">
        <v>3</v>
      </c>
      <c r="I8" s="213">
        <v>3</v>
      </c>
      <c r="J8" s="213">
        <v>3</v>
      </c>
      <c r="K8" s="213">
        <v>3</v>
      </c>
      <c r="L8" s="213">
        <v>3</v>
      </c>
      <c r="M8" s="68">
        <v>3</v>
      </c>
      <c r="N8" s="209">
        <f>SUM(Table1527[[#This Row],[Dec.
2018]:[Nov.
2019]])</f>
        <v>33</v>
      </c>
      <c r="O8" s="222">
        <f>AVERAGE(Table1527[[#This Row],[Dec.
2018]:[Nov.
2019]])</f>
        <v>2.75</v>
      </c>
      <c r="P8"/>
    </row>
    <row r="9" spans="1:16" ht="15.75" x14ac:dyDescent="0.25">
      <c r="A9" s="219" t="s">
        <v>9</v>
      </c>
      <c r="B9" s="213">
        <f>Table157[[#This Row],[December
Number]]</f>
        <v>0</v>
      </c>
      <c r="C9" s="213">
        <f>Table1[[#This Row],[Number]]</f>
        <v>4</v>
      </c>
      <c r="D9" s="212">
        <f>Table15[[#This Row],[Number]]</f>
        <v>1</v>
      </c>
      <c r="E9" s="213">
        <f>Table125[[#This Row],[Number]]</f>
        <v>1</v>
      </c>
      <c r="F9" s="213">
        <f>Table123[[#This Row],[Number]]</f>
        <v>2</v>
      </c>
      <c r="G9" s="213">
        <f>Table1521[[#This Row],[Number]]</f>
        <v>3</v>
      </c>
      <c r="H9" s="213">
        <v>3</v>
      </c>
      <c r="I9" s="213">
        <v>4</v>
      </c>
      <c r="J9" s="213">
        <v>0</v>
      </c>
      <c r="K9" s="213">
        <v>0</v>
      </c>
      <c r="L9" s="213">
        <v>1</v>
      </c>
      <c r="M9" s="68">
        <v>1</v>
      </c>
      <c r="N9" s="209">
        <f>SUM(Table1527[[#This Row],[Dec.
2018]:[Nov.
2019]])</f>
        <v>20</v>
      </c>
      <c r="O9" s="222">
        <f>AVERAGE(Table1527[[#This Row],[Dec.
2018]:[Nov.
2019]])</f>
        <v>1.6666666666666667</v>
      </c>
      <c r="P9"/>
    </row>
    <row r="10" spans="1:16" ht="15.75" x14ac:dyDescent="0.25">
      <c r="A10" s="219" t="s">
        <v>10</v>
      </c>
      <c r="B10" s="213">
        <f>Table157[[#This Row],[December
Number]]</f>
        <v>0</v>
      </c>
      <c r="C10" s="213">
        <f>Table1[[#This Row],[Number]]</f>
        <v>0</v>
      </c>
      <c r="D10" s="212">
        <f>Table15[[#This Row],[Number]]</f>
        <v>0</v>
      </c>
      <c r="E10" s="213">
        <f>Table125[[#This Row],[Number]]</f>
        <v>0</v>
      </c>
      <c r="F10" s="213">
        <f>Table123[[#This Row],[Number]]</f>
        <v>0</v>
      </c>
      <c r="G10" s="213">
        <f>Table1521[[#This Row],[Number]]</f>
        <v>1</v>
      </c>
      <c r="H10" s="213">
        <v>2</v>
      </c>
      <c r="I10" s="213">
        <v>1</v>
      </c>
      <c r="J10" s="213">
        <v>1</v>
      </c>
      <c r="K10" s="213">
        <v>0</v>
      </c>
      <c r="L10" s="213">
        <v>4</v>
      </c>
      <c r="M10" s="68">
        <v>2</v>
      </c>
      <c r="N10" s="209">
        <f>SUM(Table1527[[#This Row],[Dec.
2018]:[Nov.
2019]])</f>
        <v>11</v>
      </c>
      <c r="O10" s="222">
        <f>AVERAGE(Table1527[[#This Row],[Dec.
2018]:[Nov.
2019]])</f>
        <v>0.91666666666666663</v>
      </c>
      <c r="P10"/>
    </row>
    <row r="11" spans="1:16" ht="15.75" x14ac:dyDescent="0.25">
      <c r="A11" s="219" t="s">
        <v>11</v>
      </c>
      <c r="B11" s="213">
        <f>Table157[[#This Row],[December
Number]]</f>
        <v>0</v>
      </c>
      <c r="C11" s="214">
        <f>Table1[[#This Row],[Number]]</f>
        <v>27</v>
      </c>
      <c r="D11" s="212">
        <f>Table15[[#This Row],[Number]]</f>
        <v>0</v>
      </c>
      <c r="E11" s="213">
        <f>Table125[[#This Row],[Number]]</f>
        <v>0</v>
      </c>
      <c r="F11" s="213">
        <f>Table123[[#This Row],[Number]]</f>
        <v>0</v>
      </c>
      <c r="G11" s="213">
        <f>Table1521[[#This Row],[Number]]</f>
        <v>0</v>
      </c>
      <c r="H11" s="213">
        <v>7</v>
      </c>
      <c r="I11" s="213">
        <v>2</v>
      </c>
      <c r="J11" s="213">
        <v>2</v>
      </c>
      <c r="K11" s="213">
        <v>2</v>
      </c>
      <c r="L11" s="213">
        <v>0</v>
      </c>
      <c r="M11" s="68">
        <v>0</v>
      </c>
      <c r="N11" s="209">
        <f>SUM(Table1527[[#This Row],[Dec.
2018]:[Nov.
2019]])</f>
        <v>40</v>
      </c>
      <c r="O11" s="222">
        <f>AVERAGE(Table1527[[#This Row],[Dec.
2018]:[Nov.
2019]])</f>
        <v>3.3333333333333335</v>
      </c>
      <c r="P11"/>
    </row>
    <row r="12" spans="1:16" ht="15.75" x14ac:dyDescent="0.25">
      <c r="A12" s="219" t="s">
        <v>12</v>
      </c>
      <c r="B12" s="213">
        <f>Table157[[#This Row],[December
Number]]</f>
        <v>0</v>
      </c>
      <c r="C12" s="213">
        <f>Table1[[#This Row],[Number]]</f>
        <v>0</v>
      </c>
      <c r="D12" s="212">
        <f>Table15[[#This Row],[Number]]</f>
        <v>0</v>
      </c>
      <c r="E12" s="213">
        <f>Table125[[#This Row],[Number]]</f>
        <v>0</v>
      </c>
      <c r="F12" s="213">
        <f>Table123[[#This Row],[Number]]</f>
        <v>0</v>
      </c>
      <c r="G12" s="213">
        <f>Table1521[[#This Row],[Number]]</f>
        <v>0</v>
      </c>
      <c r="H12" s="213">
        <v>1</v>
      </c>
      <c r="I12" s="213">
        <v>0</v>
      </c>
      <c r="J12" s="213">
        <v>0</v>
      </c>
      <c r="K12" s="213">
        <v>0</v>
      </c>
      <c r="L12" s="213">
        <v>0</v>
      </c>
      <c r="M12" s="68">
        <v>1</v>
      </c>
      <c r="N12" s="209">
        <f>SUM(Table1527[[#This Row],[Dec.
2018]:[Nov.
2019]])</f>
        <v>2</v>
      </c>
      <c r="O12" s="222">
        <f>AVERAGE(Table1527[[#This Row],[Dec.
2018]:[Nov.
2019]])</f>
        <v>0.16666666666666666</v>
      </c>
      <c r="P12"/>
    </row>
    <row r="13" spans="1:16" ht="15.75" x14ac:dyDescent="0.25">
      <c r="A13" s="219" t="s">
        <v>13</v>
      </c>
      <c r="B13" s="213">
        <f>Table157[[#This Row],[December
Number]]</f>
        <v>0</v>
      </c>
      <c r="C13" s="213">
        <f>Table1[[#This Row],[Number]]</f>
        <v>0</v>
      </c>
      <c r="D13" s="212">
        <f>Table15[[#This Row],[Number]]</f>
        <v>0</v>
      </c>
      <c r="E13" s="213">
        <f>Table125[[#This Row],[Number]]</f>
        <v>0</v>
      </c>
      <c r="F13" s="213">
        <f>Table123[[#This Row],[Number]]</f>
        <v>0</v>
      </c>
      <c r="G13" s="213">
        <f>Table1521[[#This Row],[Number]]</f>
        <v>2</v>
      </c>
      <c r="H13" s="213">
        <v>0</v>
      </c>
      <c r="I13" s="213">
        <v>1</v>
      </c>
      <c r="J13" s="213">
        <v>0</v>
      </c>
      <c r="K13" s="213">
        <v>0</v>
      </c>
      <c r="L13" s="213">
        <v>0</v>
      </c>
      <c r="M13" s="68">
        <v>3</v>
      </c>
      <c r="N13" s="209">
        <f>SUM(Table1527[[#This Row],[Dec.
2018]:[Nov.
2019]])</f>
        <v>6</v>
      </c>
      <c r="O13" s="222">
        <f>AVERAGE(Table1527[[#This Row],[Dec.
2018]:[Nov.
2019]])</f>
        <v>0.5</v>
      </c>
      <c r="P13"/>
    </row>
    <row r="14" spans="1:16" ht="15.75" x14ac:dyDescent="0.25">
      <c r="A14" s="219" t="s">
        <v>14</v>
      </c>
      <c r="B14" s="213">
        <f>Table157[[#This Row],[December
Number]]</f>
        <v>4</v>
      </c>
      <c r="C14" s="213">
        <f>Table1[[#This Row],[Number]]</f>
        <v>4</v>
      </c>
      <c r="D14" s="212">
        <f>Table15[[#This Row],[Number]]</f>
        <v>5</v>
      </c>
      <c r="E14" s="213">
        <f>Table125[[#This Row],[Number]]</f>
        <v>4</v>
      </c>
      <c r="F14" s="213">
        <f>Table123[[#This Row],[Number]]</f>
        <v>3</v>
      </c>
      <c r="G14" s="213">
        <f>Table1521[[#This Row],[Number]]</f>
        <v>3</v>
      </c>
      <c r="H14" s="213">
        <v>13</v>
      </c>
      <c r="I14" s="213">
        <v>14</v>
      </c>
      <c r="J14" s="213">
        <v>1</v>
      </c>
      <c r="K14" s="213">
        <v>25</v>
      </c>
      <c r="L14" s="213">
        <v>2</v>
      </c>
      <c r="M14" s="68">
        <v>5</v>
      </c>
      <c r="N14" s="209">
        <f>SUM(Table1527[[#This Row],[Dec.
2018]:[Nov.
2019]])</f>
        <v>83</v>
      </c>
      <c r="O14" s="222">
        <f>AVERAGE(Table1527[[#This Row],[Dec.
2018]:[Nov.
2019]])</f>
        <v>6.916666666666667</v>
      </c>
      <c r="P14"/>
    </row>
    <row r="15" spans="1:16" ht="15.75" x14ac:dyDescent="0.25">
      <c r="A15" s="219" t="s">
        <v>15</v>
      </c>
      <c r="B15" s="213">
        <f>Table157[[#This Row],[December
Number]]</f>
        <v>6</v>
      </c>
      <c r="C15" s="213">
        <f>Table1[[#This Row],[Number]]</f>
        <v>5</v>
      </c>
      <c r="D15" s="212">
        <f>Table15[[#This Row],[Number]]</f>
        <v>0</v>
      </c>
      <c r="E15" s="213">
        <f>Table125[[#This Row],[Number]]</f>
        <v>3</v>
      </c>
      <c r="F15" s="213">
        <f>Table123[[#This Row],[Number]]</f>
        <v>2</v>
      </c>
      <c r="G15" s="213">
        <f>Table1521[[#This Row],[Number]]</f>
        <v>7</v>
      </c>
      <c r="H15" s="213">
        <v>4</v>
      </c>
      <c r="I15" s="213">
        <v>2</v>
      </c>
      <c r="J15" s="213">
        <v>8</v>
      </c>
      <c r="K15" s="213">
        <v>3</v>
      </c>
      <c r="L15" s="213">
        <v>3</v>
      </c>
      <c r="M15" s="68">
        <v>1</v>
      </c>
      <c r="N15" s="209">
        <f>SUM(Table1527[[#This Row],[Dec.
2018]:[Nov.
2019]])</f>
        <v>44</v>
      </c>
      <c r="O15" s="222">
        <f>AVERAGE(Table1527[[#This Row],[Dec.
2018]:[Nov.
2019]])</f>
        <v>3.6666666666666665</v>
      </c>
      <c r="P15"/>
    </row>
    <row r="16" spans="1:16" ht="9" customHeight="1" x14ac:dyDescent="0.25">
      <c r="A16" s="5"/>
      <c r="B16" s="6"/>
      <c r="C16" s="6"/>
      <c r="D16" s="6"/>
      <c r="E16" s="6"/>
      <c r="F16" s="6"/>
      <c r="G16" s="6"/>
      <c r="H16" s="6"/>
      <c r="I16" s="6"/>
      <c r="J16" s="6"/>
      <c r="K16" s="6"/>
      <c r="L16" s="6"/>
      <c r="M16" s="6"/>
      <c r="N16" s="77"/>
      <c r="O16" s="77"/>
      <c r="P16" s="77"/>
    </row>
    <row r="17" spans="1:16" ht="50.25" customHeight="1" x14ac:dyDescent="0.25">
      <c r="A17" s="190" t="s">
        <v>108</v>
      </c>
      <c r="B17" s="191" t="s">
        <v>138</v>
      </c>
      <c r="C17" s="192" t="s">
        <v>151</v>
      </c>
      <c r="D17" s="192" t="s">
        <v>152</v>
      </c>
      <c r="E17" s="192" t="s">
        <v>312</v>
      </c>
      <c r="F17" s="193" t="s">
        <v>313</v>
      </c>
      <c r="G17" s="193" t="s">
        <v>150</v>
      </c>
      <c r="H17" s="193" t="s">
        <v>190</v>
      </c>
      <c r="I17" s="193" t="s">
        <v>225</v>
      </c>
      <c r="J17" s="193" t="s">
        <v>256</v>
      </c>
      <c r="K17" s="193" t="s">
        <v>310</v>
      </c>
      <c r="L17" s="193" t="s">
        <v>354</v>
      </c>
      <c r="M17" s="193" t="s">
        <v>359</v>
      </c>
      <c r="N17" s="217" t="s">
        <v>257</v>
      </c>
      <c r="O17" s="193" t="s">
        <v>222</v>
      </c>
      <c r="P17"/>
    </row>
    <row r="18" spans="1:16" ht="15.75" x14ac:dyDescent="0.25">
      <c r="A18" s="218" t="s">
        <v>104</v>
      </c>
      <c r="B18" s="126">
        <f>December!B22</f>
        <v>2</v>
      </c>
      <c r="C18" s="126">
        <f>January!B22</f>
        <v>1</v>
      </c>
      <c r="D18" s="126">
        <f>February!B22</f>
        <v>1</v>
      </c>
      <c r="E18" s="126">
        <f>March!B22</f>
        <v>1</v>
      </c>
      <c r="F18" s="126">
        <f>April!B22</f>
        <v>2</v>
      </c>
      <c r="G18" s="126">
        <f>May!B22</f>
        <v>1</v>
      </c>
      <c r="H18" s="126">
        <v>2</v>
      </c>
      <c r="I18" s="126">
        <v>1</v>
      </c>
      <c r="J18" s="126">
        <v>3</v>
      </c>
      <c r="K18" s="126">
        <v>1</v>
      </c>
      <c r="L18" s="189">
        <v>0</v>
      </c>
      <c r="M18" s="213">
        <v>1</v>
      </c>
      <c r="N18" s="225">
        <f>SUM(Table14628[[#This Row],[Dec.
2018]:[Nov.
2019]])</f>
        <v>16</v>
      </c>
      <c r="O18" s="226">
        <f>AVERAGE(Table14628[[#This Row],[Dec.
2018]:[Nov.
2019]])</f>
        <v>1.3333333333333333</v>
      </c>
      <c r="P18"/>
    </row>
    <row r="19" spans="1:16" ht="15.75" x14ac:dyDescent="0.25">
      <c r="A19" s="218" t="s">
        <v>105</v>
      </c>
      <c r="B19" s="126">
        <f>December!B23</f>
        <v>0</v>
      </c>
      <c r="C19" s="126">
        <f>January!B23</f>
        <v>2</v>
      </c>
      <c r="D19" s="126">
        <f>February!B23</f>
        <v>2</v>
      </c>
      <c r="E19" s="126">
        <f>March!B23</f>
        <v>3</v>
      </c>
      <c r="F19" s="126">
        <f>April!B23</f>
        <v>3</v>
      </c>
      <c r="G19" s="126">
        <f>May!B23</f>
        <v>2</v>
      </c>
      <c r="H19" s="126">
        <v>1</v>
      </c>
      <c r="I19" s="126">
        <v>3</v>
      </c>
      <c r="J19" s="126">
        <v>2</v>
      </c>
      <c r="K19" s="126">
        <v>2</v>
      </c>
      <c r="L19" s="126">
        <v>2</v>
      </c>
      <c r="M19" s="213">
        <v>2</v>
      </c>
      <c r="N19" s="225">
        <f>SUM(Table14628[[#This Row],[Dec.
2018]:[Nov.
2019]])</f>
        <v>24</v>
      </c>
      <c r="O19" s="226">
        <f>AVERAGE(Table14628[[#This Row],[Dec.
2018]:[Nov.
2019]])</f>
        <v>2</v>
      </c>
      <c r="P19"/>
    </row>
    <row r="20" spans="1:16" ht="15.75" x14ac:dyDescent="0.25">
      <c r="A20" s="218" t="s">
        <v>106</v>
      </c>
      <c r="B20" s="126">
        <f>December!B24</f>
        <v>0</v>
      </c>
      <c r="C20" s="126">
        <f>January!B24</f>
        <v>0</v>
      </c>
      <c r="D20" s="126">
        <f>February!B24</f>
        <v>0</v>
      </c>
      <c r="E20" s="126">
        <f>March!B24</f>
        <v>1</v>
      </c>
      <c r="F20" s="126">
        <f>April!B24</f>
        <v>1</v>
      </c>
      <c r="G20" s="126">
        <f>May!B24</f>
        <v>1</v>
      </c>
      <c r="H20" s="126">
        <v>1</v>
      </c>
      <c r="I20" s="126">
        <v>1</v>
      </c>
      <c r="J20" s="126">
        <v>2</v>
      </c>
      <c r="K20" s="126">
        <v>0</v>
      </c>
      <c r="L20" s="126">
        <v>1</v>
      </c>
      <c r="M20" s="213">
        <v>1</v>
      </c>
      <c r="N20" s="225">
        <f>SUM(Table14628[[#This Row],[Dec.
2018]:[Nov.
2019]])</f>
        <v>9</v>
      </c>
      <c r="O20" s="226">
        <f>AVERAGE(Table14628[[#This Row],[Dec.
2018]:[Nov.
2019]])</f>
        <v>0.75</v>
      </c>
      <c r="P20"/>
    </row>
    <row r="21" spans="1:16" ht="15.75" x14ac:dyDescent="0.25">
      <c r="A21" s="218" t="s">
        <v>107</v>
      </c>
      <c r="B21" s="126">
        <f>December!B25</f>
        <v>3</v>
      </c>
      <c r="C21" s="126">
        <f>January!B25</f>
        <v>4</v>
      </c>
      <c r="D21" s="126">
        <f>February!B25</f>
        <v>3</v>
      </c>
      <c r="E21" s="126">
        <f>March!B25</f>
        <v>2</v>
      </c>
      <c r="F21" s="126">
        <f>April!B25</f>
        <v>3</v>
      </c>
      <c r="G21" s="126">
        <f>May!B25</f>
        <v>4</v>
      </c>
      <c r="H21" s="126">
        <v>2</v>
      </c>
      <c r="I21" s="126">
        <v>1</v>
      </c>
      <c r="J21" s="126">
        <v>3</v>
      </c>
      <c r="K21" s="126">
        <v>2</v>
      </c>
      <c r="L21" s="126">
        <v>2</v>
      </c>
      <c r="M21" s="213">
        <v>2</v>
      </c>
      <c r="N21" s="225">
        <f>SUM(Table14628[[#This Row],[Dec.
2018]:[Nov.
2019]])</f>
        <v>31</v>
      </c>
      <c r="O21" s="226">
        <f>AVERAGE(Table14628[[#This Row],[Dec.
2018]:[Nov.
2019]])</f>
        <v>2.5833333333333335</v>
      </c>
      <c r="P21"/>
    </row>
    <row r="22" spans="1:16" ht="15.75" x14ac:dyDescent="0.25">
      <c r="A22" s="218" t="s">
        <v>127</v>
      </c>
      <c r="B22" s="126">
        <f>December!B26</f>
        <v>0</v>
      </c>
      <c r="C22" s="126">
        <f>January!B26</f>
        <v>1</v>
      </c>
      <c r="D22" s="126">
        <f>February!B26</f>
        <v>2</v>
      </c>
      <c r="E22" s="126">
        <f>March!B26</f>
        <v>2</v>
      </c>
      <c r="F22" s="126">
        <f>April!B26</f>
        <v>1</v>
      </c>
      <c r="G22" s="126">
        <f>May!B26</f>
        <v>0</v>
      </c>
      <c r="H22" s="126">
        <v>0</v>
      </c>
      <c r="I22" s="126">
        <v>0</v>
      </c>
      <c r="J22" s="126">
        <v>0</v>
      </c>
      <c r="K22" s="126">
        <v>0</v>
      </c>
      <c r="L22" s="126">
        <v>0</v>
      </c>
      <c r="M22" s="213">
        <v>0</v>
      </c>
      <c r="N22" s="225">
        <f>SUM(Table14628[[#This Row],[Dec.
2018]:[Nov.
2019]])</f>
        <v>6</v>
      </c>
      <c r="O22" s="226">
        <f>AVERAGE(Table14628[[#This Row],[Dec.
2018]:[Nov.
2019]])</f>
        <v>0.5</v>
      </c>
      <c r="P22"/>
    </row>
    <row r="23" spans="1:16" ht="15.75" x14ac:dyDescent="0.25">
      <c r="A23" s="219" t="s">
        <v>4</v>
      </c>
      <c r="B23" s="126">
        <f>December!B27</f>
        <v>5</v>
      </c>
      <c r="C23" s="126">
        <f>January!B27</f>
        <v>4</v>
      </c>
      <c r="D23" s="126">
        <f>February!B27</f>
        <v>3</v>
      </c>
      <c r="E23" s="126">
        <f>March!B27</f>
        <v>3</v>
      </c>
      <c r="F23" s="126">
        <f>April!B27</f>
        <v>1</v>
      </c>
      <c r="G23" s="126">
        <f>May!B27</f>
        <v>6</v>
      </c>
      <c r="H23" s="126">
        <v>6</v>
      </c>
      <c r="I23" s="126">
        <v>4</v>
      </c>
      <c r="J23" s="126">
        <v>7</v>
      </c>
      <c r="K23" s="126">
        <v>4</v>
      </c>
      <c r="L23" s="126">
        <v>4</v>
      </c>
      <c r="M23" s="213">
        <v>4</v>
      </c>
      <c r="N23" s="225">
        <f>SUM(Table14628[[#This Row],[Dec.
2018]:[Nov.
2019]])</f>
        <v>51</v>
      </c>
      <c r="O23" s="226">
        <f>AVERAGE(Table14628[[#This Row],[Dec.
2018]:[Nov.
2019]])</f>
        <v>4.25</v>
      </c>
      <c r="P23"/>
    </row>
    <row r="24" spans="1:16" ht="15.75" x14ac:dyDescent="0.25">
      <c r="A24" s="219" t="s">
        <v>5</v>
      </c>
      <c r="B24" s="126">
        <f>December!B28</f>
        <v>7</v>
      </c>
      <c r="C24" s="126">
        <f>January!B28</f>
        <v>5</v>
      </c>
      <c r="D24" s="126">
        <f>February!B28</f>
        <v>2</v>
      </c>
      <c r="E24" s="126">
        <f>March!B28</f>
        <v>5</v>
      </c>
      <c r="F24" s="126">
        <f>April!B28</f>
        <v>0</v>
      </c>
      <c r="G24" s="126">
        <f>May!B28</f>
        <v>3</v>
      </c>
      <c r="H24" s="126">
        <v>3</v>
      </c>
      <c r="I24" s="126">
        <v>6</v>
      </c>
      <c r="J24" s="126">
        <v>4</v>
      </c>
      <c r="K24" s="126">
        <v>6</v>
      </c>
      <c r="L24" s="126">
        <v>3</v>
      </c>
      <c r="M24" s="213">
        <v>4</v>
      </c>
      <c r="N24" s="225">
        <f>SUM(Table14628[[#This Row],[Dec.
2018]:[Nov.
2019]])</f>
        <v>48</v>
      </c>
      <c r="O24" s="226">
        <f>AVERAGE(Table14628[[#This Row],[Dec.
2018]:[Nov.
2019]])</f>
        <v>4</v>
      </c>
      <c r="P24"/>
    </row>
    <row r="25" spans="1:16" ht="15.75" x14ac:dyDescent="0.25">
      <c r="A25" s="219" t="s">
        <v>275</v>
      </c>
      <c r="B25" s="126">
        <f>December!B29</f>
        <v>0</v>
      </c>
      <c r="C25" s="126">
        <f>January!B29</f>
        <v>5</v>
      </c>
      <c r="D25" s="126">
        <f>February!B29</f>
        <v>2</v>
      </c>
      <c r="E25" s="126">
        <f>March!B29</f>
        <v>3</v>
      </c>
      <c r="F25" s="126">
        <f>April!B29</f>
        <v>0</v>
      </c>
      <c r="G25" s="194">
        <f>May!B29</f>
        <v>10</v>
      </c>
      <c r="H25" s="126">
        <v>4</v>
      </c>
      <c r="I25" s="126">
        <v>15</v>
      </c>
      <c r="J25" s="126">
        <v>3</v>
      </c>
      <c r="K25" s="126">
        <v>0</v>
      </c>
      <c r="L25" s="126">
        <v>2</v>
      </c>
      <c r="M25" s="213">
        <v>3</v>
      </c>
      <c r="N25" s="225">
        <f>SUM(Table14628[[#This Row],[Dec.
2018]:[Nov.
2019]])</f>
        <v>47</v>
      </c>
      <c r="O25" s="226">
        <f>AVERAGE(Table14628[[#This Row],[Dec.
2018]:[Nov.
2019]])</f>
        <v>3.9166666666666665</v>
      </c>
      <c r="P25"/>
    </row>
    <row r="26" spans="1:16" ht="15.75" x14ac:dyDescent="0.25">
      <c r="A26" s="219" t="s">
        <v>276</v>
      </c>
      <c r="B26" s="194">
        <f>December!B30</f>
        <v>13</v>
      </c>
      <c r="C26" s="126">
        <f>January!B30</f>
        <v>0</v>
      </c>
      <c r="D26" s="126">
        <f>February!B30</f>
        <v>0</v>
      </c>
      <c r="E26" s="126">
        <f>March!B30</f>
        <v>1</v>
      </c>
      <c r="F26" s="126">
        <f>April!B30</f>
        <v>1</v>
      </c>
      <c r="G26" s="126">
        <f>May!B30</f>
        <v>0</v>
      </c>
      <c r="H26" s="126">
        <f>May!C30</f>
        <v>0</v>
      </c>
      <c r="I26" s="126">
        <v>1</v>
      </c>
      <c r="J26" s="126">
        <v>0</v>
      </c>
      <c r="K26" s="126">
        <v>0</v>
      </c>
      <c r="L26" s="126">
        <v>1</v>
      </c>
      <c r="M26" s="213">
        <v>11</v>
      </c>
      <c r="N26" s="225">
        <f>SUM(Table14628[[#This Row],[Dec.
2018]:[Nov.
2019]])</f>
        <v>28</v>
      </c>
      <c r="O26" s="226">
        <f>AVERAGE(Table14628[[#This Row],[Dec.
2018]:[Nov.
2019]])</f>
        <v>2.3333333333333335</v>
      </c>
      <c r="P26"/>
    </row>
    <row r="27" spans="1:16" ht="15.75" x14ac:dyDescent="0.25">
      <c r="A27" s="219" t="s">
        <v>8</v>
      </c>
      <c r="B27" s="126">
        <f>December!B31</f>
        <v>3</v>
      </c>
      <c r="C27" s="126">
        <f>January!B31</f>
        <v>3</v>
      </c>
      <c r="D27" s="126">
        <f>February!B31</f>
        <v>0</v>
      </c>
      <c r="E27" s="126">
        <f>March!B31</f>
        <v>3</v>
      </c>
      <c r="F27" s="126">
        <f>April!B31</f>
        <v>3</v>
      </c>
      <c r="G27" s="126">
        <f>May!B31</f>
        <v>0</v>
      </c>
      <c r="H27" s="126">
        <f>May!C31</f>
        <v>0</v>
      </c>
      <c r="I27" s="126">
        <v>1</v>
      </c>
      <c r="J27" s="126">
        <v>3</v>
      </c>
      <c r="K27" s="126">
        <v>0</v>
      </c>
      <c r="L27" s="126">
        <v>2</v>
      </c>
      <c r="M27" s="213">
        <v>3</v>
      </c>
      <c r="N27" s="225">
        <f>SUM(Table14628[[#This Row],[Dec.
2018]:[Nov.
2019]])</f>
        <v>21</v>
      </c>
      <c r="O27" s="226">
        <f>AVERAGE(Table14628[[#This Row],[Dec.
2018]:[Nov.
2019]])</f>
        <v>1.75</v>
      </c>
      <c r="P27"/>
    </row>
    <row r="28" spans="1:16" ht="15.75" x14ac:dyDescent="0.25">
      <c r="A28" s="219" t="s">
        <v>9</v>
      </c>
      <c r="B28" s="126">
        <f>December!B32</f>
        <v>0</v>
      </c>
      <c r="C28" s="126">
        <f>January!B32</f>
        <v>0</v>
      </c>
      <c r="D28" s="126">
        <f>February!B32</f>
        <v>0</v>
      </c>
      <c r="E28" s="126">
        <f>March!B32</f>
        <v>0</v>
      </c>
      <c r="F28" s="126">
        <f>April!B32</f>
        <v>0</v>
      </c>
      <c r="G28" s="126">
        <f>May!B32</f>
        <v>0</v>
      </c>
      <c r="H28" s="126">
        <f>May!C32</f>
        <v>0</v>
      </c>
      <c r="I28" s="126">
        <f>May!D32</f>
        <v>0</v>
      </c>
      <c r="J28" s="126">
        <v>0</v>
      </c>
      <c r="K28" s="126">
        <v>0</v>
      </c>
      <c r="L28" s="126">
        <v>0</v>
      </c>
      <c r="M28" s="213">
        <v>0</v>
      </c>
      <c r="N28" s="225">
        <f>SUM(Table14628[[#This Row],[Dec.
2018]:[Nov.
2019]])</f>
        <v>0</v>
      </c>
      <c r="O28" s="226">
        <f>AVERAGE(Table14628[[#This Row],[Dec.
2018]:[Nov.
2019]])</f>
        <v>0</v>
      </c>
      <c r="P28"/>
    </row>
    <row r="29" spans="1:16" ht="15.75" x14ac:dyDescent="0.25">
      <c r="A29" s="219" t="s">
        <v>10</v>
      </c>
      <c r="B29" s="126">
        <f>December!B33</f>
        <v>0</v>
      </c>
      <c r="C29" s="126">
        <f>January!B33</f>
        <v>0</v>
      </c>
      <c r="D29" s="126">
        <f>February!B33</f>
        <v>0</v>
      </c>
      <c r="E29" s="126">
        <f>March!B33</f>
        <v>0</v>
      </c>
      <c r="F29" s="126">
        <f>April!B33</f>
        <v>0</v>
      </c>
      <c r="G29" s="126">
        <f>May!B33</f>
        <v>0</v>
      </c>
      <c r="H29" s="126">
        <f>May!C33</f>
        <v>0</v>
      </c>
      <c r="I29" s="126">
        <f>May!D33</f>
        <v>0</v>
      </c>
      <c r="J29" s="126">
        <v>2</v>
      </c>
      <c r="K29" s="126">
        <v>0</v>
      </c>
      <c r="L29" s="126">
        <v>0</v>
      </c>
      <c r="M29" s="213">
        <v>2</v>
      </c>
      <c r="N29" s="225">
        <f>SUM(Table14628[[#This Row],[Dec.
2018]:[Nov.
2019]])</f>
        <v>4</v>
      </c>
      <c r="O29" s="226">
        <f>AVERAGE(Table14628[[#This Row],[Dec.
2018]:[Nov.
2019]])</f>
        <v>0.33333333333333331</v>
      </c>
      <c r="P29"/>
    </row>
    <row r="30" spans="1:16" ht="15.75" x14ac:dyDescent="0.25">
      <c r="A30" s="219" t="s">
        <v>11</v>
      </c>
      <c r="B30" s="126">
        <f>December!B34</f>
        <v>0</v>
      </c>
      <c r="C30" s="126">
        <f>January!B34</f>
        <v>0</v>
      </c>
      <c r="D30" s="126">
        <f>February!B34</f>
        <v>0</v>
      </c>
      <c r="E30" s="126">
        <f>March!B34</f>
        <v>0</v>
      </c>
      <c r="F30" s="126">
        <f>April!B34</f>
        <v>0</v>
      </c>
      <c r="G30" s="126">
        <f>May!B34</f>
        <v>0</v>
      </c>
      <c r="H30" s="126">
        <f>May!C34</f>
        <v>0</v>
      </c>
      <c r="I30" s="126">
        <f>May!D34</f>
        <v>0</v>
      </c>
      <c r="J30" s="126">
        <v>0</v>
      </c>
      <c r="K30" s="126">
        <v>0</v>
      </c>
      <c r="L30" s="126">
        <v>0</v>
      </c>
      <c r="M30" s="213">
        <v>0</v>
      </c>
      <c r="N30" s="225">
        <f>SUM(Table14628[[#This Row],[Dec.
2018]:[Nov.
2019]])</f>
        <v>0</v>
      </c>
      <c r="O30" s="226">
        <f>AVERAGE(Table14628[[#This Row],[Dec.
2018]:[Nov.
2019]])</f>
        <v>0</v>
      </c>
      <c r="P30"/>
    </row>
    <row r="31" spans="1:16" ht="15.75" x14ac:dyDescent="0.25">
      <c r="A31" s="219" t="s">
        <v>12</v>
      </c>
      <c r="B31" s="126">
        <f>December!B35</f>
        <v>0</v>
      </c>
      <c r="C31" s="126">
        <f>January!B35</f>
        <v>1</v>
      </c>
      <c r="D31" s="126">
        <f>February!B35</f>
        <v>0</v>
      </c>
      <c r="E31" s="126">
        <f>March!B35</f>
        <v>0</v>
      </c>
      <c r="F31" s="126">
        <f>April!B35</f>
        <v>0</v>
      </c>
      <c r="G31" s="126">
        <f>May!B35</f>
        <v>0</v>
      </c>
      <c r="H31" s="126">
        <f>May!C35</f>
        <v>0</v>
      </c>
      <c r="I31" s="126">
        <f>May!D35</f>
        <v>0</v>
      </c>
      <c r="J31" s="126">
        <v>0</v>
      </c>
      <c r="K31" s="126">
        <v>0</v>
      </c>
      <c r="L31" s="126">
        <v>1</v>
      </c>
      <c r="M31" s="213">
        <v>0</v>
      </c>
      <c r="N31" s="225">
        <f>SUM(Table14628[[#This Row],[Dec.
2018]:[Nov.
2019]])</f>
        <v>2</v>
      </c>
      <c r="O31" s="226">
        <f>AVERAGE(Table14628[[#This Row],[Dec.
2018]:[Nov.
2019]])</f>
        <v>0.16666666666666666</v>
      </c>
      <c r="P31"/>
    </row>
    <row r="32" spans="1:16" ht="15.75" x14ac:dyDescent="0.25">
      <c r="A32" s="219" t="s">
        <v>13</v>
      </c>
      <c r="B32" s="126">
        <f>December!B36</f>
        <v>0</v>
      </c>
      <c r="C32" s="126">
        <f>January!B36</f>
        <v>0</v>
      </c>
      <c r="D32" s="126">
        <f>February!B36</f>
        <v>0</v>
      </c>
      <c r="E32" s="126">
        <f>March!B36</f>
        <v>0</v>
      </c>
      <c r="F32" s="126">
        <f>April!B36</f>
        <v>0</v>
      </c>
      <c r="G32" s="126">
        <f>May!B36</f>
        <v>0</v>
      </c>
      <c r="H32" s="126">
        <f>May!C36</f>
        <v>0</v>
      </c>
      <c r="I32" s="126">
        <f>May!D36</f>
        <v>0</v>
      </c>
      <c r="J32" s="126">
        <v>0</v>
      </c>
      <c r="K32" s="126">
        <v>0</v>
      </c>
      <c r="L32" s="126">
        <v>0</v>
      </c>
      <c r="M32" s="213">
        <v>0</v>
      </c>
      <c r="N32" s="225">
        <f>SUM(Table14628[[#This Row],[Dec.
2018]:[Nov.
2019]])</f>
        <v>0</v>
      </c>
      <c r="O32" s="226">
        <f>AVERAGE(Table14628[[#This Row],[Dec.
2018]:[Nov.
2019]])</f>
        <v>0</v>
      </c>
      <c r="P32"/>
    </row>
    <row r="33" spans="1:16" ht="15.75" x14ac:dyDescent="0.25">
      <c r="A33" s="219" t="s">
        <v>14</v>
      </c>
      <c r="B33" s="126">
        <f>December!B37</f>
        <v>1</v>
      </c>
      <c r="C33" s="126">
        <f>January!B37</f>
        <v>0</v>
      </c>
      <c r="D33" s="126">
        <f>February!B37</f>
        <v>0</v>
      </c>
      <c r="E33" s="126">
        <f>March!B37</f>
        <v>1</v>
      </c>
      <c r="F33" s="126">
        <f>April!B37</f>
        <v>0</v>
      </c>
      <c r="G33" s="126">
        <f>May!B37</f>
        <v>0</v>
      </c>
      <c r="H33" s="126">
        <f>May!C37</f>
        <v>0</v>
      </c>
      <c r="I33" s="126">
        <f>May!D37</f>
        <v>0</v>
      </c>
      <c r="J33" s="126">
        <v>2</v>
      </c>
      <c r="K33" s="126">
        <v>21</v>
      </c>
      <c r="L33" s="126">
        <v>2</v>
      </c>
      <c r="M33" s="214">
        <v>5</v>
      </c>
      <c r="N33" s="225">
        <f>SUM(Table14628[[#This Row],[Dec.
2018]:[Nov.
2019]])</f>
        <v>32</v>
      </c>
      <c r="O33" s="226">
        <f>AVERAGE(Table14628[[#This Row],[Dec.
2018]:[Nov.
2019]])</f>
        <v>2.6666666666666665</v>
      </c>
      <c r="P33"/>
    </row>
    <row r="34" spans="1:16" ht="15.75" x14ac:dyDescent="0.25">
      <c r="A34" s="219" t="s">
        <v>15</v>
      </c>
      <c r="B34" s="126">
        <f>December!B38</f>
        <v>0</v>
      </c>
      <c r="C34" s="126">
        <f>January!B38</f>
        <v>0</v>
      </c>
      <c r="D34" s="126">
        <f>February!B38</f>
        <v>0</v>
      </c>
      <c r="E34" s="126">
        <f>March!B38</f>
        <v>0</v>
      </c>
      <c r="F34" s="126">
        <f>April!B38</f>
        <v>0</v>
      </c>
      <c r="G34" s="126">
        <f>May!B38</f>
        <v>0</v>
      </c>
      <c r="H34" s="126">
        <f>May!C38</f>
        <v>0</v>
      </c>
      <c r="I34" s="126">
        <f>May!D38</f>
        <v>0</v>
      </c>
      <c r="J34" s="126">
        <v>1</v>
      </c>
      <c r="K34" s="126">
        <v>2</v>
      </c>
      <c r="L34" s="126">
        <v>2</v>
      </c>
      <c r="M34" s="214">
        <v>1</v>
      </c>
      <c r="N34" s="225">
        <f>SUM(Table14628[[#This Row],[Dec.
2018]:[Nov.
2019]])</f>
        <v>6</v>
      </c>
      <c r="O34" s="226">
        <f>AVERAGE(Table14628[[#This Row],[Dec.
2018]:[Nov.
2019]])</f>
        <v>0.5</v>
      </c>
      <c r="P34"/>
    </row>
  </sheetData>
  <phoneticPr fontId="23" type="noConversion"/>
  <printOptions horizontalCentered="1" verticalCentered="1"/>
  <pageMargins left="0" right="0" top="0" bottom="0" header="6.4960630000000005E-2" footer="0"/>
  <pageSetup paperSize="9" scale="95" orientation="landscape" r:id="rId1"/>
  <headerFooter>
    <oddHeader xml:space="preserve">&amp;L
</oddHeader>
    <oddFooter>&amp;L&amp;"-,Bold Italic"&amp;9Rolling Data Fairview LTC &amp; Apt.&amp;C&amp;"-,Bold Italic"&amp;9Page: &amp;P&amp;R&amp;9fn:&amp;F</oddFooter>
  </headerFooter>
  <ignoredErrors>
    <ignoredError sqref="E3" calculatedColumn="1"/>
  </ignoredError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G18" sqref="G18"/>
    </sheetView>
  </sheetViews>
  <sheetFormatPr defaultRowHeight="15" x14ac:dyDescent="0.25"/>
  <cols>
    <col min="1" max="1" width="32.42578125" customWidth="1"/>
    <col min="2" max="2" width="13.140625" style="3" customWidth="1"/>
    <col min="3" max="3" width="120.7109375" customWidth="1"/>
  </cols>
  <sheetData>
    <row r="1" spans="1:3" s="203" customFormat="1" ht="18.75" x14ac:dyDescent="0.3">
      <c r="A1" s="181" t="s">
        <v>126</v>
      </c>
      <c r="B1" s="182" t="s">
        <v>319</v>
      </c>
      <c r="C1" s="183">
        <v>2018</v>
      </c>
    </row>
    <row r="2" spans="1:3" ht="31.5" x14ac:dyDescent="0.3">
      <c r="A2" s="27" t="s">
        <v>2</v>
      </c>
      <c r="B2" s="191" t="s">
        <v>320</v>
      </c>
      <c r="C2" s="196" t="s">
        <v>322</v>
      </c>
    </row>
    <row r="3" spans="1:3" x14ac:dyDescent="0.25">
      <c r="A3" s="28" t="s">
        <v>0</v>
      </c>
      <c r="B3" s="42">
        <v>100</v>
      </c>
      <c r="C3" s="43"/>
    </row>
    <row r="4" spans="1:3" x14ac:dyDescent="0.25">
      <c r="A4" s="30" t="s">
        <v>4</v>
      </c>
      <c r="B4" s="42">
        <v>0</v>
      </c>
      <c r="C4" s="43"/>
    </row>
    <row r="5" spans="1:3" x14ac:dyDescent="0.25">
      <c r="A5" s="30" t="s">
        <v>5</v>
      </c>
      <c r="B5" s="42">
        <v>0</v>
      </c>
      <c r="C5" s="43"/>
    </row>
    <row r="6" spans="1:3" x14ac:dyDescent="0.25">
      <c r="A6" s="30" t="s">
        <v>6</v>
      </c>
      <c r="B6" s="42">
        <v>0</v>
      </c>
      <c r="C6" s="43"/>
    </row>
    <row r="7" spans="1:3" ht="15.75" x14ac:dyDescent="0.25">
      <c r="A7" s="30" t="s">
        <v>318</v>
      </c>
      <c r="B7" s="204">
        <v>13</v>
      </c>
      <c r="C7" s="43"/>
    </row>
    <row r="8" spans="1:3" x14ac:dyDescent="0.25">
      <c r="A8" s="30" t="s">
        <v>8</v>
      </c>
      <c r="B8" s="42">
        <v>3</v>
      </c>
      <c r="C8" s="43"/>
    </row>
    <row r="9" spans="1:3" x14ac:dyDescent="0.25">
      <c r="A9" s="30" t="s">
        <v>9</v>
      </c>
      <c r="B9" s="42">
        <v>0</v>
      </c>
      <c r="C9" s="43"/>
    </row>
    <row r="10" spans="1:3" x14ac:dyDescent="0.25">
      <c r="A10" s="30" t="s">
        <v>10</v>
      </c>
      <c r="B10" s="42">
        <v>0</v>
      </c>
      <c r="C10" s="43"/>
    </row>
    <row r="11" spans="1:3" x14ac:dyDescent="0.25">
      <c r="A11" s="30" t="s">
        <v>11</v>
      </c>
      <c r="B11" s="42">
        <v>0</v>
      </c>
      <c r="C11" s="43"/>
    </row>
    <row r="12" spans="1:3" x14ac:dyDescent="0.25">
      <c r="A12" s="30" t="s">
        <v>12</v>
      </c>
      <c r="B12" s="42">
        <v>0</v>
      </c>
      <c r="C12" s="43"/>
    </row>
    <row r="13" spans="1:3" x14ac:dyDescent="0.25">
      <c r="A13" s="30" t="s">
        <v>13</v>
      </c>
      <c r="B13" s="42">
        <v>0</v>
      </c>
      <c r="C13" s="43"/>
    </row>
    <row r="14" spans="1:3" x14ac:dyDescent="0.25">
      <c r="A14" s="30" t="s">
        <v>14</v>
      </c>
      <c r="B14" s="42">
        <v>4</v>
      </c>
      <c r="C14" s="43"/>
    </row>
    <row r="15" spans="1:3" x14ac:dyDescent="0.25">
      <c r="A15" s="30" t="s">
        <v>15</v>
      </c>
      <c r="B15" s="42">
        <v>6</v>
      </c>
      <c r="C15" s="43"/>
    </row>
    <row r="16" spans="1:3" x14ac:dyDescent="0.25">
      <c r="A16" s="44" t="s">
        <v>16</v>
      </c>
      <c r="B16" s="42"/>
      <c r="C16" s="43"/>
    </row>
    <row r="17" spans="1:3" x14ac:dyDescent="0.25">
      <c r="A17" s="45" t="s">
        <v>17</v>
      </c>
      <c r="B17" s="42"/>
      <c r="C17" s="43"/>
    </row>
    <row r="18" spans="1:3" x14ac:dyDescent="0.25">
      <c r="A18" s="45" t="s">
        <v>18</v>
      </c>
      <c r="B18" s="42"/>
      <c r="C18" s="43"/>
    </row>
    <row r="19" spans="1:3" x14ac:dyDescent="0.25">
      <c r="A19" s="46" t="s">
        <v>19</v>
      </c>
      <c r="B19" s="47"/>
      <c r="C19" s="33"/>
    </row>
    <row r="20" spans="1:3" x14ac:dyDescent="0.25">
      <c r="A20" s="5"/>
      <c r="B20" s="6"/>
      <c r="C20" s="5"/>
    </row>
    <row r="21" spans="1:3" ht="31.5" x14ac:dyDescent="0.25">
      <c r="A21" s="195" t="s">
        <v>108</v>
      </c>
      <c r="B21" s="191" t="s">
        <v>320</v>
      </c>
      <c r="C21" s="196" t="s">
        <v>322</v>
      </c>
    </row>
    <row r="22" spans="1:3" x14ac:dyDescent="0.25">
      <c r="A22" s="104" t="s">
        <v>104</v>
      </c>
      <c r="B22" s="42">
        <v>2</v>
      </c>
      <c r="C22" s="29"/>
    </row>
    <row r="23" spans="1:3" x14ac:dyDescent="0.25">
      <c r="A23" s="104" t="s">
        <v>105</v>
      </c>
      <c r="B23" s="42">
        <v>0</v>
      </c>
      <c r="C23" s="29"/>
    </row>
    <row r="24" spans="1:3" x14ac:dyDescent="0.25">
      <c r="A24" s="104" t="s">
        <v>106</v>
      </c>
      <c r="B24" s="42">
        <v>0</v>
      </c>
      <c r="C24" s="29"/>
    </row>
    <row r="25" spans="1:3" x14ac:dyDescent="0.25">
      <c r="A25" s="104" t="s">
        <v>107</v>
      </c>
      <c r="B25" s="42">
        <v>3</v>
      </c>
      <c r="C25" s="29"/>
    </row>
    <row r="26" spans="1:3" x14ac:dyDescent="0.25">
      <c r="A26" s="104" t="s">
        <v>127</v>
      </c>
      <c r="B26" s="42">
        <v>0</v>
      </c>
      <c r="C26" s="29"/>
    </row>
    <row r="27" spans="1:3" x14ac:dyDescent="0.25">
      <c r="A27" s="74" t="s">
        <v>4</v>
      </c>
      <c r="B27" s="42">
        <v>5</v>
      </c>
      <c r="C27" s="29"/>
    </row>
    <row r="28" spans="1:3" x14ac:dyDescent="0.25">
      <c r="A28" s="74" t="s">
        <v>5</v>
      </c>
      <c r="B28" s="42">
        <v>7</v>
      </c>
      <c r="C28" s="29"/>
    </row>
    <row r="29" spans="1:3" x14ac:dyDescent="0.25">
      <c r="A29" s="74" t="s">
        <v>6</v>
      </c>
      <c r="B29" s="42">
        <v>0</v>
      </c>
      <c r="C29" s="29"/>
    </row>
    <row r="30" spans="1:3" ht="15.75" x14ac:dyDescent="0.25">
      <c r="A30" s="74" t="s">
        <v>318</v>
      </c>
      <c r="B30" s="204">
        <v>13</v>
      </c>
      <c r="C30" s="29"/>
    </row>
    <row r="31" spans="1:3" x14ac:dyDescent="0.25">
      <c r="A31" s="74" t="s">
        <v>8</v>
      </c>
      <c r="B31" s="42">
        <v>3</v>
      </c>
      <c r="C31" s="29"/>
    </row>
    <row r="32" spans="1:3" x14ac:dyDescent="0.25">
      <c r="A32" s="74" t="s">
        <v>9</v>
      </c>
      <c r="B32" s="42">
        <v>0</v>
      </c>
      <c r="C32" s="29"/>
    </row>
    <row r="33" spans="1:3" x14ac:dyDescent="0.25">
      <c r="A33" s="74" t="s">
        <v>10</v>
      </c>
      <c r="B33" s="42">
        <v>0</v>
      </c>
      <c r="C33" s="29"/>
    </row>
    <row r="34" spans="1:3" x14ac:dyDescent="0.25">
      <c r="A34" s="74" t="s">
        <v>11</v>
      </c>
      <c r="B34" s="42">
        <v>0</v>
      </c>
      <c r="C34" s="29"/>
    </row>
    <row r="35" spans="1:3" x14ac:dyDescent="0.25">
      <c r="A35" s="74" t="s">
        <v>12</v>
      </c>
      <c r="B35" s="42">
        <v>0</v>
      </c>
      <c r="C35" s="29"/>
    </row>
    <row r="36" spans="1:3" x14ac:dyDescent="0.25">
      <c r="A36" s="74" t="s">
        <v>13</v>
      </c>
      <c r="B36" s="42">
        <v>0</v>
      </c>
      <c r="C36" s="29"/>
    </row>
    <row r="37" spans="1:3" x14ac:dyDescent="0.25">
      <c r="A37" s="74" t="s">
        <v>14</v>
      </c>
      <c r="B37" s="42">
        <v>1</v>
      </c>
      <c r="C37" s="29"/>
    </row>
    <row r="38" spans="1:3" x14ac:dyDescent="0.25">
      <c r="A38" s="74" t="s">
        <v>15</v>
      </c>
      <c r="B38" s="42">
        <v>0</v>
      </c>
      <c r="C38" s="29"/>
    </row>
    <row r="39" spans="1:3" x14ac:dyDescent="0.25">
      <c r="A39" s="74"/>
      <c r="B39" s="42"/>
      <c r="C39" s="29"/>
    </row>
    <row r="40" spans="1:3" x14ac:dyDescent="0.25">
      <c r="A40" s="76" t="s">
        <v>17</v>
      </c>
      <c r="B40" s="42"/>
      <c r="C40" s="29"/>
    </row>
    <row r="41" spans="1:3" x14ac:dyDescent="0.25">
      <c r="A41" s="76" t="s">
        <v>18</v>
      </c>
      <c r="B41" s="42"/>
      <c r="C41" s="29"/>
    </row>
    <row r="42" spans="1:3" x14ac:dyDescent="0.25">
      <c r="A42" s="76" t="s">
        <v>19</v>
      </c>
      <c r="B42" s="42"/>
      <c r="C42" s="2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42"/>
  <sheetViews>
    <sheetView workbookViewId="0">
      <selection activeCell="B11" sqref="B11"/>
    </sheetView>
  </sheetViews>
  <sheetFormatPr defaultRowHeight="15" x14ac:dyDescent="0.25"/>
  <cols>
    <col min="1" max="1" width="32.42578125" customWidth="1"/>
    <col min="2" max="2" width="10.42578125" style="3" customWidth="1"/>
    <col min="3" max="3" width="120.7109375" customWidth="1"/>
  </cols>
  <sheetData>
    <row r="1" spans="1:3" ht="15.75" x14ac:dyDescent="0.25">
      <c r="A1" s="69" t="s">
        <v>126</v>
      </c>
      <c r="B1" s="70" t="s">
        <v>321</v>
      </c>
      <c r="C1" s="71">
        <v>2019</v>
      </c>
    </row>
    <row r="2" spans="1:3" ht="18.75" x14ac:dyDescent="0.3">
      <c r="A2" s="72" t="s">
        <v>2</v>
      </c>
      <c r="B2" s="42" t="s">
        <v>3</v>
      </c>
      <c r="C2" s="29" t="s">
        <v>1</v>
      </c>
    </row>
    <row r="3" spans="1:3" x14ac:dyDescent="0.25">
      <c r="A3" s="73" t="s">
        <v>0</v>
      </c>
      <c r="B3" s="42">
        <v>98.8</v>
      </c>
      <c r="C3" s="29"/>
    </row>
    <row r="4" spans="1:3" x14ac:dyDescent="0.25">
      <c r="A4" s="74" t="s">
        <v>4</v>
      </c>
      <c r="B4" s="42">
        <v>2</v>
      </c>
      <c r="C4" s="29"/>
    </row>
    <row r="5" spans="1:3" x14ac:dyDescent="0.25">
      <c r="A5" s="74" t="s">
        <v>5</v>
      </c>
      <c r="B5" s="42">
        <v>2</v>
      </c>
      <c r="C5" s="29"/>
    </row>
    <row r="6" spans="1:3" x14ac:dyDescent="0.25">
      <c r="A6" s="74" t="s">
        <v>6</v>
      </c>
      <c r="B6" s="42">
        <v>3</v>
      </c>
      <c r="C6" s="29"/>
    </row>
    <row r="7" spans="1:3" x14ac:dyDescent="0.25">
      <c r="A7" s="74" t="s">
        <v>7</v>
      </c>
      <c r="B7" s="42">
        <v>0</v>
      </c>
      <c r="C7" s="29"/>
    </row>
    <row r="8" spans="1:3" x14ac:dyDescent="0.25">
      <c r="A8" s="74" t="s">
        <v>8</v>
      </c>
      <c r="B8" s="42">
        <v>3</v>
      </c>
      <c r="C8" s="29"/>
    </row>
    <row r="9" spans="1:3" x14ac:dyDescent="0.25">
      <c r="A9" s="74" t="s">
        <v>9</v>
      </c>
      <c r="B9" s="42">
        <v>4</v>
      </c>
      <c r="C9" s="29"/>
    </row>
    <row r="10" spans="1:3" x14ac:dyDescent="0.25">
      <c r="A10" s="74" t="s">
        <v>10</v>
      </c>
      <c r="B10" s="42">
        <v>0</v>
      </c>
      <c r="C10" s="29"/>
    </row>
    <row r="11" spans="1:3" x14ac:dyDescent="0.25">
      <c r="A11" s="74" t="s">
        <v>11</v>
      </c>
      <c r="B11" s="204">
        <v>27</v>
      </c>
      <c r="C11" s="29"/>
    </row>
    <row r="12" spans="1:3" x14ac:dyDescent="0.25">
      <c r="A12" s="74" t="s">
        <v>12</v>
      </c>
      <c r="B12" s="42">
        <v>0</v>
      </c>
      <c r="C12" s="29"/>
    </row>
    <row r="13" spans="1:3" x14ac:dyDescent="0.25">
      <c r="A13" s="74" t="s">
        <v>13</v>
      </c>
      <c r="B13" s="42">
        <v>0</v>
      </c>
      <c r="C13" s="29"/>
    </row>
    <row r="14" spans="1:3" x14ac:dyDescent="0.25">
      <c r="A14" s="74" t="s">
        <v>14</v>
      </c>
      <c r="B14" s="42">
        <v>4</v>
      </c>
      <c r="C14" s="29"/>
    </row>
    <row r="15" spans="1:3" x14ac:dyDescent="0.25">
      <c r="A15" s="74" t="s">
        <v>15</v>
      </c>
      <c r="B15" s="42">
        <v>5</v>
      </c>
      <c r="C15" s="29"/>
    </row>
    <row r="16" spans="1:3" x14ac:dyDescent="0.25">
      <c r="A16" s="75" t="s">
        <v>16</v>
      </c>
      <c r="B16" s="42"/>
      <c r="C16" s="29"/>
    </row>
    <row r="17" spans="1:3" x14ac:dyDescent="0.25">
      <c r="A17" s="76" t="s">
        <v>17</v>
      </c>
      <c r="B17" s="42"/>
      <c r="C17" s="29"/>
    </row>
    <row r="18" spans="1:3" x14ac:dyDescent="0.25">
      <c r="A18" s="76" t="s">
        <v>18</v>
      </c>
      <c r="B18" s="42"/>
      <c r="C18" s="29"/>
    </row>
    <row r="19" spans="1:3" x14ac:dyDescent="0.25">
      <c r="A19" s="76" t="s">
        <v>19</v>
      </c>
      <c r="B19" s="42"/>
      <c r="C19" s="29"/>
    </row>
    <row r="20" spans="1:3" x14ac:dyDescent="0.25">
      <c r="A20" s="5"/>
      <c r="B20" s="6"/>
      <c r="C20" s="5"/>
    </row>
    <row r="21" spans="1:3" ht="18.75" x14ac:dyDescent="0.3">
      <c r="A21" s="48" t="s">
        <v>108</v>
      </c>
      <c r="B21" s="49" t="s">
        <v>3</v>
      </c>
      <c r="C21" s="50" t="s">
        <v>1</v>
      </c>
    </row>
    <row r="22" spans="1:3" x14ac:dyDescent="0.25">
      <c r="A22" s="51" t="s">
        <v>104</v>
      </c>
      <c r="B22" s="52">
        <v>1</v>
      </c>
      <c r="C22" s="53"/>
    </row>
    <row r="23" spans="1:3" x14ac:dyDescent="0.25">
      <c r="A23" s="51" t="s">
        <v>105</v>
      </c>
      <c r="B23" s="52">
        <v>2</v>
      </c>
      <c r="C23" s="53"/>
    </row>
    <row r="24" spans="1:3" x14ac:dyDescent="0.25">
      <c r="A24" s="51" t="s">
        <v>106</v>
      </c>
      <c r="B24" s="52">
        <v>0</v>
      </c>
      <c r="C24" s="53"/>
    </row>
    <row r="25" spans="1:3" x14ac:dyDescent="0.25">
      <c r="A25" s="51" t="s">
        <v>107</v>
      </c>
      <c r="B25" s="52">
        <v>4</v>
      </c>
      <c r="C25" s="53"/>
    </row>
    <row r="26" spans="1:3" x14ac:dyDescent="0.25">
      <c r="A26" s="51" t="s">
        <v>127</v>
      </c>
      <c r="B26" s="52">
        <v>1</v>
      </c>
      <c r="C26" s="53"/>
    </row>
    <row r="27" spans="1:3" x14ac:dyDescent="0.25">
      <c r="A27" s="54" t="s">
        <v>4</v>
      </c>
      <c r="B27" s="52">
        <v>4</v>
      </c>
      <c r="C27" s="53"/>
    </row>
    <row r="28" spans="1:3" x14ac:dyDescent="0.25">
      <c r="A28" s="54" t="s">
        <v>5</v>
      </c>
      <c r="B28" s="52">
        <v>5</v>
      </c>
      <c r="C28" s="53"/>
    </row>
    <row r="29" spans="1:3" x14ac:dyDescent="0.25">
      <c r="A29" s="54" t="s">
        <v>6</v>
      </c>
      <c r="B29" s="52">
        <v>5</v>
      </c>
      <c r="C29" s="53"/>
    </row>
    <row r="30" spans="1:3" x14ac:dyDescent="0.25">
      <c r="A30" s="54" t="s">
        <v>7</v>
      </c>
      <c r="B30" s="52">
        <v>0</v>
      </c>
      <c r="C30" s="53"/>
    </row>
    <row r="31" spans="1:3" x14ac:dyDescent="0.25">
      <c r="A31" s="54" t="s">
        <v>8</v>
      </c>
      <c r="B31" s="52">
        <v>3</v>
      </c>
      <c r="C31" s="53"/>
    </row>
    <row r="32" spans="1:3" x14ac:dyDescent="0.25">
      <c r="A32" s="54" t="s">
        <v>9</v>
      </c>
      <c r="B32" s="52">
        <v>0</v>
      </c>
      <c r="C32" s="53"/>
    </row>
    <row r="33" spans="1:3" x14ac:dyDescent="0.25">
      <c r="A33" s="54" t="s">
        <v>10</v>
      </c>
      <c r="B33" s="52">
        <v>0</v>
      </c>
      <c r="C33" s="53"/>
    </row>
    <row r="34" spans="1:3" x14ac:dyDescent="0.25">
      <c r="A34" s="54" t="s">
        <v>11</v>
      </c>
      <c r="B34" s="52">
        <v>0</v>
      </c>
      <c r="C34" s="53"/>
    </row>
    <row r="35" spans="1:3" x14ac:dyDescent="0.25">
      <c r="A35" s="54" t="s">
        <v>12</v>
      </c>
      <c r="B35" s="52">
        <v>1</v>
      </c>
      <c r="C35" s="53"/>
    </row>
    <row r="36" spans="1:3" x14ac:dyDescent="0.25">
      <c r="A36" s="54" t="s">
        <v>13</v>
      </c>
      <c r="B36" s="52">
        <v>0</v>
      </c>
      <c r="C36" s="53"/>
    </row>
    <row r="37" spans="1:3" x14ac:dyDescent="0.25">
      <c r="A37" s="54" t="s">
        <v>14</v>
      </c>
      <c r="B37" s="52">
        <v>0</v>
      </c>
      <c r="C37" s="53"/>
    </row>
    <row r="38" spans="1:3" x14ac:dyDescent="0.25">
      <c r="A38" s="54" t="s">
        <v>15</v>
      </c>
      <c r="B38" s="52">
        <v>0</v>
      </c>
      <c r="C38" s="53"/>
    </row>
    <row r="39" spans="1:3" x14ac:dyDescent="0.25">
      <c r="A39" s="54"/>
      <c r="B39" s="52"/>
      <c r="C39" s="53"/>
    </row>
    <row r="40" spans="1:3" x14ac:dyDescent="0.25">
      <c r="A40" s="55" t="s">
        <v>17</v>
      </c>
      <c r="B40" s="52"/>
      <c r="C40" s="53"/>
    </row>
    <row r="41" spans="1:3" x14ac:dyDescent="0.25">
      <c r="A41" s="55" t="s">
        <v>18</v>
      </c>
      <c r="B41" s="52"/>
      <c r="C41" s="53"/>
    </row>
    <row r="42" spans="1:3" x14ac:dyDescent="0.25">
      <c r="A42" s="56" t="s">
        <v>19</v>
      </c>
      <c r="B42" s="57"/>
      <c r="C42" s="37"/>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workbookViewId="0">
      <selection activeCell="F20" sqref="F20"/>
    </sheetView>
  </sheetViews>
  <sheetFormatPr defaultRowHeight="15" x14ac:dyDescent="0.25"/>
  <cols>
    <col min="1" max="1" width="32.42578125" customWidth="1"/>
    <col min="2" max="2" width="10.42578125" style="3" customWidth="1"/>
    <col min="3" max="3" width="120.7109375" customWidth="1"/>
  </cols>
  <sheetData>
    <row r="1" spans="1:3" ht="15.75" x14ac:dyDescent="0.25">
      <c r="A1" s="69" t="s">
        <v>126</v>
      </c>
      <c r="B1" s="70" t="s">
        <v>103</v>
      </c>
      <c r="C1" s="71">
        <v>2019</v>
      </c>
    </row>
    <row r="2" spans="1:3" ht="18.75" x14ac:dyDescent="0.3">
      <c r="A2" s="72" t="s">
        <v>2</v>
      </c>
      <c r="B2" s="42" t="s">
        <v>3</v>
      </c>
      <c r="C2" s="29" t="s">
        <v>1</v>
      </c>
    </row>
    <row r="3" spans="1:3" x14ac:dyDescent="0.25">
      <c r="A3" s="73" t="s">
        <v>0</v>
      </c>
      <c r="B3" s="68">
        <v>99.7</v>
      </c>
      <c r="C3" s="29"/>
    </row>
    <row r="4" spans="1:3" x14ac:dyDescent="0.25">
      <c r="A4" s="74" t="s">
        <v>4</v>
      </c>
      <c r="B4" s="68">
        <v>1</v>
      </c>
      <c r="C4" s="29"/>
    </row>
    <row r="5" spans="1:3" x14ac:dyDescent="0.25">
      <c r="A5" s="74" t="s">
        <v>5</v>
      </c>
      <c r="B5" s="68">
        <v>1</v>
      </c>
      <c r="C5" s="29"/>
    </row>
    <row r="6" spans="1:3" x14ac:dyDescent="0.25">
      <c r="A6" s="74" t="s">
        <v>6</v>
      </c>
      <c r="B6" s="68">
        <v>2</v>
      </c>
      <c r="C6" s="29"/>
    </row>
    <row r="7" spans="1:3" x14ac:dyDescent="0.25">
      <c r="A7" s="74" t="s">
        <v>7</v>
      </c>
      <c r="B7" s="68">
        <v>0</v>
      </c>
      <c r="C7" s="29"/>
    </row>
    <row r="8" spans="1:3" x14ac:dyDescent="0.25">
      <c r="A8" s="74" t="s">
        <v>8</v>
      </c>
      <c r="B8" s="68">
        <v>0</v>
      </c>
      <c r="C8" s="29"/>
    </row>
    <row r="9" spans="1:3" x14ac:dyDescent="0.25">
      <c r="A9" s="74" t="s">
        <v>9</v>
      </c>
      <c r="B9" s="68">
        <v>1</v>
      </c>
      <c r="C9" s="29"/>
    </row>
    <row r="10" spans="1:3" x14ac:dyDescent="0.25">
      <c r="A10" s="74" t="s">
        <v>10</v>
      </c>
      <c r="B10" s="68">
        <v>0</v>
      </c>
      <c r="C10" s="29"/>
    </row>
    <row r="11" spans="1:3" x14ac:dyDescent="0.25">
      <c r="A11" s="74" t="s">
        <v>11</v>
      </c>
      <c r="B11" s="68">
        <v>0</v>
      </c>
      <c r="C11" s="29"/>
    </row>
    <row r="12" spans="1:3" x14ac:dyDescent="0.25">
      <c r="A12" s="74" t="s">
        <v>12</v>
      </c>
      <c r="B12" s="68">
        <v>0</v>
      </c>
      <c r="C12" s="29"/>
    </row>
    <row r="13" spans="1:3" x14ac:dyDescent="0.25">
      <c r="A13" s="74" t="s">
        <v>13</v>
      </c>
      <c r="B13" s="68">
        <v>0</v>
      </c>
      <c r="C13" s="29"/>
    </row>
    <row r="14" spans="1:3" x14ac:dyDescent="0.25">
      <c r="A14" s="74" t="s">
        <v>14</v>
      </c>
      <c r="B14" s="68">
        <v>5</v>
      </c>
      <c r="C14" s="29"/>
    </row>
    <row r="15" spans="1:3" x14ac:dyDescent="0.25">
      <c r="A15" s="74" t="s">
        <v>15</v>
      </c>
      <c r="B15" s="68">
        <v>0</v>
      </c>
      <c r="C15" s="29"/>
    </row>
    <row r="16" spans="1:3" x14ac:dyDescent="0.25">
      <c r="A16" s="75" t="s">
        <v>16</v>
      </c>
      <c r="B16" s="42"/>
      <c r="C16" s="29"/>
    </row>
    <row r="17" spans="1:3" x14ac:dyDescent="0.25">
      <c r="A17" s="76" t="s">
        <v>17</v>
      </c>
      <c r="B17" s="42"/>
      <c r="C17" s="29"/>
    </row>
    <row r="18" spans="1:3" x14ac:dyDescent="0.25">
      <c r="A18" s="76" t="s">
        <v>18</v>
      </c>
      <c r="B18" s="42"/>
      <c r="C18" s="29"/>
    </row>
    <row r="19" spans="1:3" x14ac:dyDescent="0.25">
      <c r="A19" s="76" t="s">
        <v>19</v>
      </c>
      <c r="B19" s="42"/>
      <c r="C19" s="29"/>
    </row>
    <row r="20" spans="1:3" x14ac:dyDescent="0.25">
      <c r="A20" s="5"/>
      <c r="B20" s="6"/>
      <c r="C20" s="5"/>
    </row>
    <row r="21" spans="1:3" ht="18.75" x14ac:dyDescent="0.3">
      <c r="A21" s="48" t="s">
        <v>108</v>
      </c>
      <c r="B21" s="49" t="s">
        <v>3</v>
      </c>
      <c r="C21" s="50" t="s">
        <v>1</v>
      </c>
    </row>
    <row r="22" spans="1:3" x14ac:dyDescent="0.25">
      <c r="A22" s="51" t="s">
        <v>104</v>
      </c>
      <c r="B22" s="52">
        <v>1</v>
      </c>
      <c r="C22" s="53"/>
    </row>
    <row r="23" spans="1:3" x14ac:dyDescent="0.25">
      <c r="A23" s="51" t="s">
        <v>105</v>
      </c>
      <c r="B23" s="52">
        <v>2</v>
      </c>
      <c r="C23" s="53"/>
    </row>
    <row r="24" spans="1:3" x14ac:dyDescent="0.25">
      <c r="A24" s="51" t="s">
        <v>106</v>
      </c>
      <c r="B24" s="52">
        <v>0</v>
      </c>
      <c r="C24" s="53"/>
    </row>
    <row r="25" spans="1:3" x14ac:dyDescent="0.25">
      <c r="A25" s="51" t="s">
        <v>107</v>
      </c>
      <c r="B25" s="52">
        <v>3</v>
      </c>
      <c r="C25" s="53"/>
    </row>
    <row r="26" spans="1:3" x14ac:dyDescent="0.25">
      <c r="A26" s="51" t="s">
        <v>127</v>
      </c>
      <c r="B26" s="52">
        <v>2</v>
      </c>
      <c r="C26" s="53"/>
    </row>
    <row r="27" spans="1:3" x14ac:dyDescent="0.25">
      <c r="A27" s="54" t="s">
        <v>4</v>
      </c>
      <c r="B27" s="52">
        <v>3</v>
      </c>
      <c r="C27" s="53"/>
    </row>
    <row r="28" spans="1:3" x14ac:dyDescent="0.25">
      <c r="A28" s="54" t="s">
        <v>5</v>
      </c>
      <c r="B28" s="52">
        <v>2</v>
      </c>
      <c r="C28" s="53"/>
    </row>
    <row r="29" spans="1:3" x14ac:dyDescent="0.25">
      <c r="A29" s="54" t="s">
        <v>6</v>
      </c>
      <c r="B29" s="52">
        <v>2</v>
      </c>
      <c r="C29" s="53"/>
    </row>
    <row r="30" spans="1:3" x14ac:dyDescent="0.25">
      <c r="A30" s="54" t="s">
        <v>7</v>
      </c>
      <c r="B30" s="52">
        <v>0</v>
      </c>
      <c r="C30" s="53"/>
    </row>
    <row r="31" spans="1:3" x14ac:dyDescent="0.25">
      <c r="A31" s="54" t="s">
        <v>8</v>
      </c>
      <c r="B31" s="52">
        <v>0</v>
      </c>
      <c r="C31" s="53"/>
    </row>
    <row r="32" spans="1:3" x14ac:dyDescent="0.25">
      <c r="A32" s="54" t="s">
        <v>9</v>
      </c>
      <c r="B32" s="52">
        <v>0</v>
      </c>
      <c r="C32" s="53"/>
    </row>
    <row r="33" spans="1:3" x14ac:dyDescent="0.25">
      <c r="A33" s="54" t="s">
        <v>10</v>
      </c>
      <c r="B33" s="52">
        <v>0</v>
      </c>
      <c r="C33" s="53"/>
    </row>
    <row r="34" spans="1:3" x14ac:dyDescent="0.25">
      <c r="A34" s="54" t="s">
        <v>11</v>
      </c>
      <c r="B34" s="52">
        <v>0</v>
      </c>
      <c r="C34" s="53"/>
    </row>
    <row r="35" spans="1:3" x14ac:dyDescent="0.25">
      <c r="A35" s="54" t="s">
        <v>12</v>
      </c>
      <c r="B35" s="52">
        <v>0</v>
      </c>
      <c r="C35" s="53"/>
    </row>
    <row r="36" spans="1:3" x14ac:dyDescent="0.25">
      <c r="A36" s="54" t="s">
        <v>13</v>
      </c>
      <c r="B36" s="52">
        <v>0</v>
      </c>
      <c r="C36" s="53"/>
    </row>
    <row r="37" spans="1:3" x14ac:dyDescent="0.25">
      <c r="A37" s="54" t="s">
        <v>14</v>
      </c>
      <c r="B37" s="52">
        <v>0</v>
      </c>
      <c r="C37" s="53"/>
    </row>
    <row r="38" spans="1:3" x14ac:dyDescent="0.25">
      <c r="A38" s="54" t="s">
        <v>15</v>
      </c>
      <c r="B38" s="52">
        <v>0</v>
      </c>
      <c r="C38" s="53"/>
    </row>
    <row r="39" spans="1:3" x14ac:dyDescent="0.25">
      <c r="A39" s="54"/>
      <c r="B39" s="52"/>
      <c r="C39" s="53"/>
    </row>
    <row r="40" spans="1:3" x14ac:dyDescent="0.25">
      <c r="A40" s="55" t="s">
        <v>17</v>
      </c>
      <c r="B40" s="52"/>
      <c r="C40" s="53"/>
    </row>
    <row r="41" spans="1:3" x14ac:dyDescent="0.25">
      <c r="A41" s="55" t="s">
        <v>18</v>
      </c>
      <c r="B41" s="52"/>
      <c r="C41" s="53"/>
    </row>
    <row r="42" spans="1:3" x14ac:dyDescent="0.25">
      <c r="A42" s="56" t="s">
        <v>19</v>
      </c>
      <c r="B42" s="57"/>
      <c r="C42" s="37"/>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activeCell="H23" sqref="H23"/>
    </sheetView>
  </sheetViews>
  <sheetFormatPr defaultRowHeight="15" x14ac:dyDescent="0.25"/>
  <cols>
    <col min="1" max="1" width="32.42578125" customWidth="1"/>
    <col min="2" max="2" width="10.42578125" style="3" customWidth="1"/>
    <col min="3" max="3" width="120.7109375" customWidth="1"/>
  </cols>
  <sheetData>
    <row r="1" spans="1:3" ht="15.75" x14ac:dyDescent="0.25">
      <c r="A1" s="38" t="s">
        <v>125</v>
      </c>
      <c r="B1" s="39" t="s">
        <v>20</v>
      </c>
      <c r="C1" s="40">
        <v>2019</v>
      </c>
    </row>
    <row r="2" spans="1:3" ht="18.75" x14ac:dyDescent="0.3">
      <c r="A2" s="27" t="s">
        <v>2</v>
      </c>
      <c r="B2" s="41" t="s">
        <v>3</v>
      </c>
      <c r="C2" s="31" t="s">
        <v>1</v>
      </c>
    </row>
    <row r="3" spans="1:3" x14ac:dyDescent="0.25">
      <c r="A3" s="28" t="s">
        <v>0</v>
      </c>
      <c r="B3" s="42">
        <v>99.1</v>
      </c>
      <c r="C3" s="43"/>
    </row>
    <row r="4" spans="1:3" x14ac:dyDescent="0.25">
      <c r="A4" s="30" t="s">
        <v>4</v>
      </c>
      <c r="B4" s="42">
        <v>1</v>
      </c>
      <c r="C4" s="43"/>
    </row>
    <row r="5" spans="1:3" x14ac:dyDescent="0.25">
      <c r="A5" s="30" t="s">
        <v>5</v>
      </c>
      <c r="B5" s="42">
        <v>1</v>
      </c>
      <c r="C5" s="43"/>
    </row>
    <row r="6" spans="1:3" x14ac:dyDescent="0.25">
      <c r="A6" s="30" t="s">
        <v>6</v>
      </c>
      <c r="B6" s="42">
        <v>3</v>
      </c>
      <c r="C6" s="43"/>
    </row>
    <row r="7" spans="1:3" x14ac:dyDescent="0.25">
      <c r="A7" s="30" t="s">
        <v>7</v>
      </c>
      <c r="B7" s="42">
        <v>0</v>
      </c>
      <c r="C7" s="43"/>
    </row>
    <row r="8" spans="1:3" x14ac:dyDescent="0.25">
      <c r="A8" s="30" t="s">
        <v>8</v>
      </c>
      <c r="B8" s="42">
        <v>3</v>
      </c>
      <c r="C8" s="43"/>
    </row>
    <row r="9" spans="1:3" x14ac:dyDescent="0.25">
      <c r="A9" s="30" t="s">
        <v>9</v>
      </c>
      <c r="B9" s="42">
        <v>1</v>
      </c>
      <c r="C9" s="43"/>
    </row>
    <row r="10" spans="1:3" x14ac:dyDescent="0.25">
      <c r="A10" s="30" t="s">
        <v>10</v>
      </c>
      <c r="B10" s="42">
        <v>0</v>
      </c>
      <c r="C10" s="43"/>
    </row>
    <row r="11" spans="1:3" x14ac:dyDescent="0.25">
      <c r="A11" s="30" t="s">
        <v>11</v>
      </c>
      <c r="B11" s="42">
        <v>0</v>
      </c>
      <c r="C11" s="43"/>
    </row>
    <row r="12" spans="1:3" x14ac:dyDescent="0.25">
      <c r="A12" s="30" t="s">
        <v>12</v>
      </c>
      <c r="B12" s="42">
        <v>0</v>
      </c>
      <c r="C12" s="43"/>
    </row>
    <row r="13" spans="1:3" x14ac:dyDescent="0.25">
      <c r="A13" s="30" t="s">
        <v>13</v>
      </c>
      <c r="B13" s="42">
        <v>0</v>
      </c>
      <c r="C13" s="43"/>
    </row>
    <row r="14" spans="1:3" x14ac:dyDescent="0.25">
      <c r="A14" s="30" t="s">
        <v>14</v>
      </c>
      <c r="B14" s="42">
        <v>4</v>
      </c>
      <c r="C14" s="43"/>
    </row>
    <row r="15" spans="1:3" x14ac:dyDescent="0.25">
      <c r="A15" s="30" t="s">
        <v>15</v>
      </c>
      <c r="B15" s="42">
        <v>3</v>
      </c>
      <c r="C15" s="43"/>
    </row>
    <row r="16" spans="1:3" x14ac:dyDescent="0.25">
      <c r="A16" s="44" t="s">
        <v>16</v>
      </c>
      <c r="B16" s="42"/>
      <c r="C16" s="43"/>
    </row>
    <row r="17" spans="1:3" x14ac:dyDescent="0.25">
      <c r="A17" s="45" t="s">
        <v>17</v>
      </c>
      <c r="B17" s="42"/>
      <c r="C17" s="43"/>
    </row>
    <row r="18" spans="1:3" x14ac:dyDescent="0.25">
      <c r="A18" s="45" t="s">
        <v>18</v>
      </c>
      <c r="B18" s="42"/>
      <c r="C18" s="43"/>
    </row>
    <row r="19" spans="1:3" x14ac:dyDescent="0.25">
      <c r="A19" s="46" t="s">
        <v>19</v>
      </c>
      <c r="B19" s="47"/>
      <c r="C19" s="33"/>
    </row>
    <row r="20" spans="1:3" x14ac:dyDescent="0.25">
      <c r="A20" s="5"/>
      <c r="B20" s="6"/>
      <c r="C20" s="5"/>
    </row>
    <row r="21" spans="1:3" ht="18.75" x14ac:dyDescent="0.3">
      <c r="A21" s="48" t="s">
        <v>108</v>
      </c>
      <c r="B21" s="49" t="s">
        <v>3</v>
      </c>
      <c r="C21" s="50" t="s">
        <v>1</v>
      </c>
    </row>
    <row r="22" spans="1:3" x14ac:dyDescent="0.25">
      <c r="A22" s="51" t="s">
        <v>104</v>
      </c>
      <c r="B22" s="52">
        <v>1</v>
      </c>
      <c r="C22" s="53"/>
    </row>
    <row r="23" spans="1:3" x14ac:dyDescent="0.25">
      <c r="A23" s="51" t="s">
        <v>105</v>
      </c>
      <c r="B23" s="52">
        <v>3</v>
      </c>
      <c r="C23" s="53"/>
    </row>
    <row r="24" spans="1:3" x14ac:dyDescent="0.25">
      <c r="A24" s="51" t="s">
        <v>106</v>
      </c>
      <c r="B24" s="52">
        <v>1</v>
      </c>
      <c r="C24" s="53"/>
    </row>
    <row r="25" spans="1:3" x14ac:dyDescent="0.25">
      <c r="A25" s="51" t="s">
        <v>107</v>
      </c>
      <c r="B25" s="52">
        <v>2</v>
      </c>
      <c r="C25" s="53"/>
    </row>
    <row r="26" spans="1:3" x14ac:dyDescent="0.25">
      <c r="A26" s="51" t="s">
        <v>127</v>
      </c>
      <c r="B26" s="52">
        <v>2</v>
      </c>
      <c r="C26" s="53"/>
    </row>
    <row r="27" spans="1:3" x14ac:dyDescent="0.25">
      <c r="A27" s="54" t="s">
        <v>4</v>
      </c>
      <c r="B27" s="52">
        <v>3</v>
      </c>
      <c r="C27" s="53"/>
    </row>
    <row r="28" spans="1:3" x14ac:dyDescent="0.25">
      <c r="A28" s="54" t="s">
        <v>5</v>
      </c>
      <c r="B28" s="52">
        <v>5</v>
      </c>
      <c r="C28" s="53"/>
    </row>
    <row r="29" spans="1:3" x14ac:dyDescent="0.25">
      <c r="A29" s="54" t="s">
        <v>6</v>
      </c>
      <c r="B29" s="52">
        <v>3</v>
      </c>
      <c r="C29" s="53"/>
    </row>
    <row r="30" spans="1:3" x14ac:dyDescent="0.25">
      <c r="A30" s="54" t="s">
        <v>7</v>
      </c>
      <c r="B30" s="52">
        <v>1</v>
      </c>
      <c r="C30" s="53"/>
    </row>
    <row r="31" spans="1:3" x14ac:dyDescent="0.25">
      <c r="A31" s="54" t="s">
        <v>8</v>
      </c>
      <c r="B31" s="52">
        <v>3</v>
      </c>
      <c r="C31" s="53"/>
    </row>
    <row r="32" spans="1:3" x14ac:dyDescent="0.25">
      <c r="A32" s="54" t="s">
        <v>9</v>
      </c>
      <c r="B32" s="52">
        <v>0</v>
      </c>
      <c r="C32" s="53"/>
    </row>
    <row r="33" spans="1:3" x14ac:dyDescent="0.25">
      <c r="A33" s="54" t="s">
        <v>10</v>
      </c>
      <c r="B33" s="52">
        <v>0</v>
      </c>
      <c r="C33" s="53"/>
    </row>
    <row r="34" spans="1:3" x14ac:dyDescent="0.25">
      <c r="A34" s="54" t="s">
        <v>11</v>
      </c>
      <c r="B34" s="52">
        <v>0</v>
      </c>
      <c r="C34" s="53"/>
    </row>
    <row r="35" spans="1:3" x14ac:dyDescent="0.25">
      <c r="A35" s="54" t="s">
        <v>12</v>
      </c>
      <c r="B35" s="52">
        <v>0</v>
      </c>
      <c r="C35" s="53"/>
    </row>
    <row r="36" spans="1:3" x14ac:dyDescent="0.25">
      <c r="A36" s="54" t="s">
        <v>13</v>
      </c>
      <c r="B36" s="52">
        <v>0</v>
      </c>
      <c r="C36" s="53"/>
    </row>
    <row r="37" spans="1:3" x14ac:dyDescent="0.25">
      <c r="A37" s="54" t="s">
        <v>14</v>
      </c>
      <c r="B37" s="52">
        <v>1</v>
      </c>
      <c r="C37" s="53"/>
    </row>
    <row r="38" spans="1:3" x14ac:dyDescent="0.25">
      <c r="A38" s="54" t="s">
        <v>15</v>
      </c>
      <c r="B38" s="52">
        <v>0</v>
      </c>
      <c r="C38" s="53"/>
    </row>
    <row r="39" spans="1:3" x14ac:dyDescent="0.25">
      <c r="A39" s="54"/>
      <c r="B39" s="52"/>
      <c r="C39" s="53"/>
    </row>
    <row r="40" spans="1:3" x14ac:dyDescent="0.25">
      <c r="A40" s="55" t="s">
        <v>17</v>
      </c>
      <c r="B40" s="52"/>
      <c r="C40" s="53"/>
    </row>
    <row r="41" spans="1:3" x14ac:dyDescent="0.25">
      <c r="A41" s="55" t="s">
        <v>18</v>
      </c>
      <c r="B41" s="52"/>
      <c r="C41" s="53"/>
    </row>
    <row r="42" spans="1:3" x14ac:dyDescent="0.25">
      <c r="A42" s="56" t="s">
        <v>19</v>
      </c>
      <c r="B42" s="57"/>
      <c r="C42" s="37"/>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P42"/>
  <sheetViews>
    <sheetView workbookViewId="0">
      <selection activeCell="C21" sqref="C21"/>
    </sheetView>
  </sheetViews>
  <sheetFormatPr defaultRowHeight="15" x14ac:dyDescent="0.25"/>
  <cols>
    <col min="1" max="1" width="32.42578125" customWidth="1"/>
    <col min="2" max="2" width="10.42578125" style="3" customWidth="1"/>
    <col min="3" max="3" width="120.7109375" style="2" customWidth="1"/>
  </cols>
  <sheetData>
    <row r="1" spans="1:3" ht="15.75" x14ac:dyDescent="0.25">
      <c r="A1" s="38" t="s">
        <v>125</v>
      </c>
      <c r="B1" s="39" t="s">
        <v>21</v>
      </c>
      <c r="C1" s="40">
        <v>2019</v>
      </c>
    </row>
    <row r="2" spans="1:3" ht="18.75" x14ac:dyDescent="0.3">
      <c r="A2" s="27" t="s">
        <v>2</v>
      </c>
      <c r="B2" s="41" t="s">
        <v>3</v>
      </c>
      <c r="C2" s="58" t="s">
        <v>191</v>
      </c>
    </row>
    <row r="3" spans="1:3" x14ac:dyDescent="0.25">
      <c r="A3" s="59" t="s">
        <v>0</v>
      </c>
      <c r="B3" s="42">
        <v>99.2</v>
      </c>
      <c r="C3" s="60">
        <v>0.99199999999999999</v>
      </c>
    </row>
    <row r="4" spans="1:3" x14ac:dyDescent="0.25">
      <c r="A4" s="30" t="s">
        <v>4</v>
      </c>
      <c r="B4" s="42">
        <v>3</v>
      </c>
      <c r="C4" s="61" t="s">
        <v>128</v>
      </c>
    </row>
    <row r="5" spans="1:3" x14ac:dyDescent="0.25">
      <c r="A5" s="30" t="s">
        <v>5</v>
      </c>
      <c r="B5" s="42">
        <v>2</v>
      </c>
      <c r="C5" s="61" t="s">
        <v>129</v>
      </c>
    </row>
    <row r="6" spans="1:3" ht="42" customHeight="1" x14ac:dyDescent="0.25">
      <c r="A6" s="30" t="s">
        <v>6</v>
      </c>
      <c r="B6" s="42">
        <v>2</v>
      </c>
      <c r="C6" s="61" t="s">
        <v>130</v>
      </c>
    </row>
    <row r="7" spans="1:3" x14ac:dyDescent="0.25">
      <c r="A7" s="30" t="s">
        <v>7</v>
      </c>
      <c r="B7" s="42">
        <v>1</v>
      </c>
      <c r="C7" s="61" t="s">
        <v>131</v>
      </c>
    </row>
    <row r="8" spans="1:3" x14ac:dyDescent="0.25">
      <c r="A8" s="30" t="s">
        <v>8</v>
      </c>
      <c r="B8" s="42">
        <v>3</v>
      </c>
      <c r="C8" s="61" t="s">
        <v>132</v>
      </c>
    </row>
    <row r="9" spans="1:3" x14ac:dyDescent="0.25">
      <c r="A9" s="30" t="s">
        <v>9</v>
      </c>
      <c r="B9" s="42">
        <v>2</v>
      </c>
      <c r="C9" s="61" t="s">
        <v>133</v>
      </c>
    </row>
    <row r="10" spans="1:3" x14ac:dyDescent="0.25">
      <c r="A10" s="30" t="s">
        <v>10</v>
      </c>
      <c r="B10" s="42">
        <v>0</v>
      </c>
      <c r="C10" s="61" t="s">
        <v>133</v>
      </c>
    </row>
    <row r="11" spans="1:3" x14ac:dyDescent="0.25">
      <c r="A11" s="30" t="s">
        <v>11</v>
      </c>
      <c r="B11" s="42">
        <v>0</v>
      </c>
      <c r="C11" s="61" t="s">
        <v>137</v>
      </c>
    </row>
    <row r="12" spans="1:3" x14ac:dyDescent="0.25">
      <c r="A12" s="30" t="s">
        <v>12</v>
      </c>
      <c r="B12" s="42">
        <v>0</v>
      </c>
      <c r="C12" s="61" t="s">
        <v>133</v>
      </c>
    </row>
    <row r="13" spans="1:3" x14ac:dyDescent="0.25">
      <c r="A13" s="30" t="s">
        <v>13</v>
      </c>
      <c r="B13" s="42">
        <v>0</v>
      </c>
      <c r="C13" s="61" t="s">
        <v>133</v>
      </c>
    </row>
    <row r="14" spans="1:3" x14ac:dyDescent="0.25">
      <c r="A14" s="30" t="s">
        <v>14</v>
      </c>
      <c r="B14" s="42">
        <v>3</v>
      </c>
      <c r="C14" s="61" t="s">
        <v>134</v>
      </c>
    </row>
    <row r="15" spans="1:3" x14ac:dyDescent="0.25">
      <c r="A15" s="30" t="s">
        <v>15</v>
      </c>
      <c r="B15" s="42">
        <v>2</v>
      </c>
      <c r="C15" s="61" t="s">
        <v>135</v>
      </c>
    </row>
    <row r="16" spans="1:3" x14ac:dyDescent="0.25">
      <c r="A16" s="44" t="s">
        <v>16</v>
      </c>
      <c r="B16" s="42"/>
      <c r="C16" s="61"/>
    </row>
    <row r="17" spans="1:16" ht="30" x14ac:dyDescent="0.25">
      <c r="A17" s="45" t="s">
        <v>17</v>
      </c>
      <c r="B17" s="42"/>
      <c r="C17" s="61" t="s">
        <v>136</v>
      </c>
    </row>
    <row r="18" spans="1:16" x14ac:dyDescent="0.25">
      <c r="A18" s="45" t="s">
        <v>18</v>
      </c>
      <c r="B18" s="42"/>
      <c r="C18" s="61"/>
    </row>
    <row r="19" spans="1:16" x14ac:dyDescent="0.25">
      <c r="A19" s="46" t="s">
        <v>19</v>
      </c>
      <c r="B19" s="47"/>
      <c r="C19" s="62"/>
    </row>
    <row r="20" spans="1:16" x14ac:dyDescent="0.25">
      <c r="A20" s="5"/>
      <c r="B20" s="6"/>
      <c r="C20" s="7"/>
    </row>
    <row r="21" spans="1:16" ht="18.75" x14ac:dyDescent="0.3">
      <c r="A21" s="48" t="s">
        <v>108</v>
      </c>
      <c r="B21" s="49" t="s">
        <v>3</v>
      </c>
      <c r="C21" s="63" t="s">
        <v>191</v>
      </c>
    </row>
    <row r="22" spans="1:16" x14ac:dyDescent="0.25">
      <c r="A22" s="51" t="s">
        <v>104</v>
      </c>
      <c r="B22" s="52">
        <v>2</v>
      </c>
      <c r="C22" s="64" t="s">
        <v>147</v>
      </c>
    </row>
    <row r="23" spans="1:16" x14ac:dyDescent="0.25">
      <c r="A23" s="51" t="s">
        <v>105</v>
      </c>
      <c r="B23" s="52">
        <v>3</v>
      </c>
      <c r="C23" s="64" t="s">
        <v>139</v>
      </c>
    </row>
    <row r="24" spans="1:16" x14ac:dyDescent="0.25">
      <c r="A24" s="51" t="s">
        <v>106</v>
      </c>
      <c r="B24" s="52">
        <v>1</v>
      </c>
      <c r="C24" s="64" t="s">
        <v>140</v>
      </c>
    </row>
    <row r="25" spans="1:16" x14ac:dyDescent="0.25">
      <c r="A25" s="51" t="s">
        <v>107</v>
      </c>
      <c r="B25" s="52">
        <v>3</v>
      </c>
      <c r="C25" s="64" t="s">
        <v>141</v>
      </c>
    </row>
    <row r="26" spans="1:16" x14ac:dyDescent="0.25">
      <c r="A26" s="51" t="s">
        <v>127</v>
      </c>
      <c r="B26" s="52">
        <v>1</v>
      </c>
      <c r="C26" s="64" t="s">
        <v>148</v>
      </c>
    </row>
    <row r="27" spans="1:16" x14ac:dyDescent="0.25">
      <c r="A27" s="54" t="s">
        <v>4</v>
      </c>
      <c r="B27" s="52">
        <v>1</v>
      </c>
      <c r="C27" s="65" t="s">
        <v>142</v>
      </c>
      <c r="D27" s="2"/>
      <c r="E27" s="2"/>
      <c r="F27" s="2"/>
      <c r="G27" s="2"/>
      <c r="H27" s="2"/>
      <c r="I27" s="2"/>
      <c r="J27" s="2"/>
      <c r="K27" s="2"/>
      <c r="L27" s="2"/>
      <c r="M27" s="2"/>
      <c r="N27" s="2"/>
      <c r="O27" s="2"/>
      <c r="P27" s="2"/>
    </row>
    <row r="28" spans="1:16" ht="19.5" customHeight="1" x14ac:dyDescent="0.25">
      <c r="A28" s="54" t="s">
        <v>5</v>
      </c>
      <c r="B28" s="52">
        <v>0</v>
      </c>
      <c r="C28" s="65"/>
      <c r="D28" s="2"/>
      <c r="E28" s="2"/>
      <c r="F28" s="2"/>
      <c r="G28" s="2"/>
      <c r="H28" s="2"/>
      <c r="I28" s="2"/>
      <c r="J28" s="2"/>
      <c r="K28" s="2"/>
      <c r="L28" s="2"/>
      <c r="M28" s="2"/>
      <c r="N28" s="2"/>
      <c r="O28" s="2"/>
      <c r="P28" s="2"/>
    </row>
    <row r="29" spans="1:16" ht="17.25" customHeight="1" x14ac:dyDescent="0.25">
      <c r="A29" s="54" t="s">
        <v>6</v>
      </c>
      <c r="B29" s="52">
        <v>0</v>
      </c>
      <c r="C29" s="65" t="s">
        <v>144</v>
      </c>
      <c r="D29" s="2"/>
      <c r="E29" s="2"/>
      <c r="F29" s="2"/>
      <c r="G29" s="2"/>
      <c r="H29" s="2"/>
      <c r="I29" s="2"/>
      <c r="J29" s="2"/>
      <c r="K29" s="2"/>
      <c r="L29" s="2"/>
      <c r="M29" s="2"/>
      <c r="N29" s="2"/>
      <c r="O29" s="2"/>
      <c r="P29" s="2"/>
    </row>
    <row r="30" spans="1:16" x14ac:dyDescent="0.25">
      <c r="A30" s="54" t="s">
        <v>7</v>
      </c>
      <c r="B30" s="52">
        <v>1</v>
      </c>
      <c r="C30" s="65" t="s">
        <v>143</v>
      </c>
      <c r="D30" s="2"/>
      <c r="E30" s="2"/>
      <c r="F30" s="2"/>
      <c r="G30" s="2"/>
      <c r="H30" s="2"/>
      <c r="I30" s="2"/>
      <c r="J30" s="2"/>
      <c r="K30" s="2"/>
      <c r="L30" s="2"/>
      <c r="M30" s="2"/>
      <c r="N30" s="2"/>
      <c r="O30" s="2"/>
      <c r="P30" s="2"/>
    </row>
    <row r="31" spans="1:16" x14ac:dyDescent="0.25">
      <c r="A31" s="54" t="s">
        <v>8</v>
      </c>
      <c r="B31" s="52">
        <v>3</v>
      </c>
      <c r="C31" s="65"/>
      <c r="D31" s="2"/>
      <c r="E31" s="2"/>
      <c r="F31" s="2"/>
      <c r="G31" s="2"/>
      <c r="H31" s="2"/>
      <c r="I31" s="2"/>
      <c r="J31" s="2"/>
      <c r="K31" s="2"/>
      <c r="L31" s="2"/>
      <c r="M31" s="2"/>
      <c r="N31" s="2"/>
      <c r="O31" s="2"/>
      <c r="P31" s="2"/>
    </row>
    <row r="32" spans="1:16" x14ac:dyDescent="0.25">
      <c r="A32" s="54" t="s">
        <v>9</v>
      </c>
      <c r="B32" s="52">
        <v>0</v>
      </c>
      <c r="C32" s="64"/>
      <c r="D32" s="2"/>
      <c r="E32" s="2"/>
      <c r="F32" s="2"/>
      <c r="G32" s="2"/>
      <c r="H32" s="2"/>
      <c r="I32" s="2"/>
      <c r="J32" s="2"/>
      <c r="K32" s="2"/>
      <c r="L32" s="2"/>
      <c r="M32" s="2"/>
      <c r="N32" s="2"/>
      <c r="O32" s="2"/>
      <c r="P32" s="2"/>
    </row>
    <row r="33" spans="1:16" x14ac:dyDescent="0.25">
      <c r="A33" s="54" t="s">
        <v>10</v>
      </c>
      <c r="B33" s="52">
        <v>0</v>
      </c>
      <c r="C33" s="64"/>
      <c r="D33" s="2"/>
      <c r="E33" s="2"/>
      <c r="F33" s="2"/>
      <c r="G33" s="2"/>
      <c r="H33" s="2"/>
      <c r="I33" s="2"/>
      <c r="J33" s="2"/>
      <c r="K33" s="2"/>
      <c r="L33" s="2"/>
      <c r="M33" s="2"/>
      <c r="N33" s="2"/>
      <c r="O33" s="2"/>
      <c r="P33" s="2"/>
    </row>
    <row r="34" spans="1:16" x14ac:dyDescent="0.25">
      <c r="A34" s="54" t="s">
        <v>11</v>
      </c>
      <c r="B34" s="52">
        <v>0</v>
      </c>
      <c r="C34" s="64"/>
      <c r="D34" s="2"/>
      <c r="E34" s="2"/>
      <c r="F34" s="2"/>
      <c r="G34" s="2"/>
      <c r="H34" s="2"/>
      <c r="I34" s="2"/>
      <c r="J34" s="2"/>
      <c r="K34" s="2"/>
      <c r="L34" s="2"/>
      <c r="M34" s="2"/>
      <c r="N34" s="2"/>
      <c r="O34" s="2"/>
      <c r="P34" s="2"/>
    </row>
    <row r="35" spans="1:16" x14ac:dyDescent="0.25">
      <c r="A35" s="54" t="s">
        <v>12</v>
      </c>
      <c r="B35" s="52">
        <v>0</v>
      </c>
      <c r="C35" s="65"/>
      <c r="D35" s="2"/>
      <c r="E35" s="2"/>
      <c r="F35" s="2"/>
      <c r="G35" s="2"/>
      <c r="H35" s="2"/>
      <c r="I35" s="2"/>
      <c r="J35" s="2"/>
      <c r="K35" s="2"/>
      <c r="L35" s="2"/>
      <c r="M35" s="2"/>
      <c r="N35" s="2"/>
      <c r="O35" s="2"/>
      <c r="P35" s="2"/>
    </row>
    <row r="36" spans="1:16" x14ac:dyDescent="0.25">
      <c r="A36" s="54" t="s">
        <v>13</v>
      </c>
      <c r="B36" s="52">
        <v>0</v>
      </c>
      <c r="C36" s="64"/>
      <c r="D36" s="2"/>
      <c r="E36" s="2"/>
      <c r="F36" s="2"/>
      <c r="G36" s="2"/>
      <c r="H36" s="2"/>
      <c r="I36" s="2"/>
      <c r="J36" s="2"/>
      <c r="K36" s="2"/>
      <c r="L36" s="2"/>
      <c r="M36" s="2"/>
      <c r="N36" s="2"/>
      <c r="O36" s="2"/>
      <c r="P36" s="2"/>
    </row>
    <row r="37" spans="1:16" ht="33" customHeight="1" x14ac:dyDescent="0.25">
      <c r="A37" s="54" t="s">
        <v>14</v>
      </c>
      <c r="B37" s="52">
        <v>0</v>
      </c>
      <c r="C37" s="65"/>
      <c r="D37" s="2"/>
      <c r="E37" s="2"/>
      <c r="F37" s="2"/>
      <c r="G37" s="2"/>
      <c r="H37" s="2"/>
      <c r="I37" s="2"/>
      <c r="J37" s="2"/>
      <c r="K37" s="2"/>
      <c r="L37" s="2"/>
      <c r="M37" s="2"/>
      <c r="N37" s="2"/>
      <c r="O37" s="2"/>
      <c r="P37" s="2"/>
    </row>
    <row r="38" spans="1:16" x14ac:dyDescent="0.25">
      <c r="A38" s="54" t="s">
        <v>15</v>
      </c>
      <c r="B38" s="52">
        <v>0</v>
      </c>
      <c r="C38" s="65"/>
      <c r="D38" s="2"/>
      <c r="E38" s="2"/>
      <c r="F38" s="2"/>
      <c r="G38" s="2"/>
      <c r="H38" s="2"/>
      <c r="I38" s="2"/>
      <c r="J38" s="2"/>
      <c r="K38" s="2"/>
      <c r="L38" s="2"/>
      <c r="M38" s="2"/>
      <c r="N38" s="2"/>
      <c r="O38" s="2"/>
      <c r="P38" s="2"/>
    </row>
    <row r="39" spans="1:16" x14ac:dyDescent="0.25">
      <c r="A39" s="54"/>
      <c r="B39" s="52"/>
      <c r="C39" s="65"/>
      <c r="D39" s="2"/>
      <c r="E39" s="2"/>
      <c r="F39" s="2"/>
      <c r="G39" s="2"/>
      <c r="H39" s="2"/>
      <c r="I39" s="2"/>
      <c r="J39" s="2"/>
      <c r="K39" s="2"/>
      <c r="L39" s="2"/>
      <c r="M39" s="2"/>
      <c r="N39" s="2"/>
      <c r="O39" s="2"/>
      <c r="P39" s="2"/>
    </row>
    <row r="40" spans="1:16" x14ac:dyDescent="0.25">
      <c r="A40" s="55" t="s">
        <v>17</v>
      </c>
      <c r="B40" s="52"/>
      <c r="C40" s="65" t="s">
        <v>145</v>
      </c>
      <c r="D40" s="2"/>
      <c r="E40" s="2"/>
      <c r="F40" s="2"/>
      <c r="G40" s="2"/>
      <c r="H40" s="2"/>
      <c r="I40" s="2"/>
      <c r="J40" s="2"/>
      <c r="K40" s="2"/>
      <c r="L40" s="2"/>
      <c r="M40" s="2"/>
      <c r="N40" s="2"/>
      <c r="O40" s="2"/>
      <c r="P40" s="2"/>
    </row>
    <row r="41" spans="1:16" ht="45" x14ac:dyDescent="0.25">
      <c r="A41" s="55" t="s">
        <v>18</v>
      </c>
      <c r="B41" s="52"/>
      <c r="C41" s="65" t="s">
        <v>149</v>
      </c>
    </row>
    <row r="42" spans="1:16" x14ac:dyDescent="0.25">
      <c r="A42" s="56" t="s">
        <v>19</v>
      </c>
      <c r="B42" s="57"/>
      <c r="C42" s="66" t="s">
        <v>146</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workbookViewId="0">
      <selection activeCell="F32" sqref="F32"/>
    </sheetView>
  </sheetViews>
  <sheetFormatPr defaultRowHeight="15" x14ac:dyDescent="0.25"/>
  <cols>
    <col min="1" max="1" width="29.7109375" customWidth="1"/>
    <col min="2" max="2" width="10.42578125" style="3" customWidth="1"/>
    <col min="3" max="3" width="120.7109375" customWidth="1"/>
  </cols>
  <sheetData>
    <row r="1" spans="1:3" ht="18.75" x14ac:dyDescent="0.3">
      <c r="A1" s="82" t="s">
        <v>126</v>
      </c>
      <c r="B1" s="39" t="s">
        <v>22</v>
      </c>
      <c r="C1" s="40">
        <v>2019</v>
      </c>
    </row>
    <row r="2" spans="1:3" ht="18.75" x14ac:dyDescent="0.3">
      <c r="A2" s="27" t="s">
        <v>2</v>
      </c>
      <c r="B2" s="41" t="s">
        <v>3</v>
      </c>
      <c r="C2" s="31" t="s">
        <v>177</v>
      </c>
    </row>
    <row r="3" spans="1:3" x14ac:dyDescent="0.25">
      <c r="A3" s="28" t="s">
        <v>0</v>
      </c>
      <c r="B3" s="80">
        <v>99.23</v>
      </c>
      <c r="C3" s="43"/>
    </row>
    <row r="4" spans="1:3" x14ac:dyDescent="0.25">
      <c r="A4" s="30" t="s">
        <v>4</v>
      </c>
      <c r="B4" s="79">
        <v>2</v>
      </c>
      <c r="C4" s="43" t="s">
        <v>155</v>
      </c>
    </row>
    <row r="5" spans="1:3" x14ac:dyDescent="0.25">
      <c r="A5" s="30" t="s">
        <v>5</v>
      </c>
      <c r="B5" s="80">
        <v>2</v>
      </c>
      <c r="C5" s="43" t="s">
        <v>156</v>
      </c>
    </row>
    <row r="6" spans="1:3" x14ac:dyDescent="0.25">
      <c r="A6" s="30" t="s">
        <v>6</v>
      </c>
      <c r="B6" s="79">
        <v>3</v>
      </c>
      <c r="C6" s="43" t="s">
        <v>157</v>
      </c>
    </row>
    <row r="7" spans="1:3" x14ac:dyDescent="0.25">
      <c r="A7" s="30" t="s">
        <v>7</v>
      </c>
      <c r="B7" s="80">
        <v>1</v>
      </c>
      <c r="C7" s="43" t="s">
        <v>158</v>
      </c>
    </row>
    <row r="8" spans="1:3" x14ac:dyDescent="0.25">
      <c r="A8" s="30" t="s">
        <v>8</v>
      </c>
      <c r="B8" s="79">
        <v>3</v>
      </c>
      <c r="C8" s="43" t="s">
        <v>159</v>
      </c>
    </row>
    <row r="9" spans="1:3" x14ac:dyDescent="0.25">
      <c r="A9" s="30" t="s">
        <v>9</v>
      </c>
      <c r="B9" s="80">
        <v>3</v>
      </c>
      <c r="C9" s="43" t="s">
        <v>160</v>
      </c>
    </row>
    <row r="10" spans="1:3" x14ac:dyDescent="0.25">
      <c r="A10" s="30" t="s">
        <v>10</v>
      </c>
      <c r="B10" s="79">
        <v>1</v>
      </c>
      <c r="C10" s="43" t="s">
        <v>161</v>
      </c>
    </row>
    <row r="11" spans="1:3" x14ac:dyDescent="0.25">
      <c r="A11" s="30" t="s">
        <v>11</v>
      </c>
      <c r="B11" s="80">
        <v>0</v>
      </c>
      <c r="C11" s="43" t="s">
        <v>162</v>
      </c>
    </row>
    <row r="12" spans="1:3" x14ac:dyDescent="0.25">
      <c r="A12" s="30" t="s">
        <v>12</v>
      </c>
      <c r="B12" s="79">
        <v>0</v>
      </c>
      <c r="C12" s="43"/>
    </row>
    <row r="13" spans="1:3" x14ac:dyDescent="0.25">
      <c r="A13" s="30" t="s">
        <v>13</v>
      </c>
      <c r="B13" s="80">
        <v>2</v>
      </c>
      <c r="C13" s="43" t="s">
        <v>163</v>
      </c>
    </row>
    <row r="14" spans="1:3" x14ac:dyDescent="0.25">
      <c r="A14" s="30" t="s">
        <v>14</v>
      </c>
      <c r="B14" s="79">
        <v>3</v>
      </c>
      <c r="C14" s="43" t="s">
        <v>164</v>
      </c>
    </row>
    <row r="15" spans="1:3" x14ac:dyDescent="0.25">
      <c r="A15" s="30" t="s">
        <v>15</v>
      </c>
      <c r="B15" s="80">
        <v>7</v>
      </c>
      <c r="C15" s="43" t="s">
        <v>178</v>
      </c>
    </row>
    <row r="16" spans="1:3" x14ac:dyDescent="0.25">
      <c r="A16" s="44" t="s">
        <v>16</v>
      </c>
      <c r="B16" s="42"/>
      <c r="C16" s="43"/>
    </row>
    <row r="17" spans="1:3" x14ac:dyDescent="0.25">
      <c r="A17" s="45" t="s">
        <v>17</v>
      </c>
      <c r="B17" s="42"/>
      <c r="C17" s="43" t="s">
        <v>165</v>
      </c>
    </row>
    <row r="18" spans="1:3" x14ac:dyDescent="0.25">
      <c r="A18" s="45" t="s">
        <v>18</v>
      </c>
      <c r="B18" s="42"/>
      <c r="C18" s="43" t="s">
        <v>166</v>
      </c>
    </row>
    <row r="19" spans="1:3" x14ac:dyDescent="0.25">
      <c r="A19" s="46" t="s">
        <v>19</v>
      </c>
      <c r="B19" s="47"/>
      <c r="C19" s="33" t="s">
        <v>167</v>
      </c>
    </row>
    <row r="20" spans="1:3" x14ac:dyDescent="0.25">
      <c r="A20" s="5"/>
      <c r="B20" s="6"/>
      <c r="C20" s="5"/>
    </row>
    <row r="21" spans="1:3" ht="18.75" x14ac:dyDescent="0.3">
      <c r="A21" s="34" t="s">
        <v>108</v>
      </c>
      <c r="B21" s="25" t="s">
        <v>3</v>
      </c>
      <c r="C21" s="24" t="s">
        <v>177</v>
      </c>
    </row>
    <row r="22" spans="1:3" x14ac:dyDescent="0.25">
      <c r="A22" s="35" t="s">
        <v>104</v>
      </c>
      <c r="B22" s="26">
        <v>1</v>
      </c>
      <c r="C22" s="32" t="s">
        <v>168</v>
      </c>
    </row>
    <row r="23" spans="1:3" x14ac:dyDescent="0.25">
      <c r="A23" s="35" t="s">
        <v>105</v>
      </c>
      <c r="B23" s="26">
        <v>2</v>
      </c>
      <c r="C23" s="32" t="s">
        <v>169</v>
      </c>
    </row>
    <row r="24" spans="1:3" x14ac:dyDescent="0.25">
      <c r="A24" s="35" t="s">
        <v>106</v>
      </c>
      <c r="B24" s="26">
        <v>1</v>
      </c>
      <c r="C24" s="32" t="s">
        <v>170</v>
      </c>
    </row>
    <row r="25" spans="1:3" x14ac:dyDescent="0.25">
      <c r="A25" s="35" t="s">
        <v>107</v>
      </c>
      <c r="B25" s="26">
        <v>4</v>
      </c>
      <c r="C25" s="32" t="s">
        <v>171</v>
      </c>
    </row>
    <row r="26" spans="1:3" x14ac:dyDescent="0.25">
      <c r="A26" s="35" t="s">
        <v>127</v>
      </c>
      <c r="B26" s="26">
        <v>0</v>
      </c>
      <c r="C26" s="32"/>
    </row>
    <row r="27" spans="1:3" x14ac:dyDescent="0.25">
      <c r="A27" s="36" t="s">
        <v>4</v>
      </c>
      <c r="B27" s="26">
        <v>6</v>
      </c>
      <c r="C27" s="32" t="s">
        <v>172</v>
      </c>
    </row>
    <row r="28" spans="1:3" x14ac:dyDescent="0.25">
      <c r="A28" s="36" t="s">
        <v>5</v>
      </c>
      <c r="B28" s="26">
        <v>3</v>
      </c>
      <c r="C28" s="32" t="s">
        <v>173</v>
      </c>
    </row>
    <row r="29" spans="1:3" x14ac:dyDescent="0.25">
      <c r="A29" s="36" t="s">
        <v>6</v>
      </c>
      <c r="B29" s="26">
        <v>10</v>
      </c>
      <c r="C29" s="32" t="s">
        <v>174</v>
      </c>
    </row>
    <row r="30" spans="1:3" x14ac:dyDescent="0.25">
      <c r="A30" s="36" t="s">
        <v>7</v>
      </c>
      <c r="B30" s="26">
        <v>0</v>
      </c>
      <c r="C30" s="32"/>
    </row>
    <row r="31" spans="1:3" x14ac:dyDescent="0.25">
      <c r="A31" s="36" t="s">
        <v>8</v>
      </c>
      <c r="B31" s="26">
        <v>0</v>
      </c>
      <c r="C31" s="32"/>
    </row>
    <row r="32" spans="1:3" x14ac:dyDescent="0.25">
      <c r="A32" s="36" t="s">
        <v>9</v>
      </c>
      <c r="B32" s="26">
        <v>0</v>
      </c>
      <c r="C32" s="32"/>
    </row>
    <row r="33" spans="1:3" x14ac:dyDescent="0.25">
      <c r="A33" s="36" t="s">
        <v>10</v>
      </c>
      <c r="B33" s="26">
        <v>0</v>
      </c>
      <c r="C33" s="32"/>
    </row>
    <row r="34" spans="1:3" x14ac:dyDescent="0.25">
      <c r="A34" s="36" t="s">
        <v>11</v>
      </c>
      <c r="B34" s="26">
        <v>0</v>
      </c>
      <c r="C34" s="32"/>
    </row>
    <row r="35" spans="1:3" x14ac:dyDescent="0.25">
      <c r="A35" s="36" t="s">
        <v>12</v>
      </c>
      <c r="B35" s="26"/>
      <c r="C35" s="32"/>
    </row>
    <row r="36" spans="1:3" x14ac:dyDescent="0.25">
      <c r="A36" s="36" t="s">
        <v>13</v>
      </c>
      <c r="B36" s="26"/>
      <c r="C36" s="32"/>
    </row>
    <row r="37" spans="1:3" x14ac:dyDescent="0.25">
      <c r="A37" s="36" t="s">
        <v>14</v>
      </c>
      <c r="B37" s="26"/>
      <c r="C37" s="32"/>
    </row>
    <row r="38" spans="1:3" x14ac:dyDescent="0.25">
      <c r="A38" s="36" t="s">
        <v>15</v>
      </c>
      <c r="B38" s="26"/>
      <c r="C38" s="32"/>
    </row>
    <row r="39" spans="1:3" x14ac:dyDescent="0.25">
      <c r="A39" s="36"/>
      <c r="B39" s="26"/>
      <c r="C39" s="32"/>
    </row>
    <row r="40" spans="1:3" x14ac:dyDescent="0.25">
      <c r="A40" s="67" t="s">
        <v>17</v>
      </c>
      <c r="B40" s="26"/>
      <c r="C40" s="32" t="s">
        <v>175</v>
      </c>
    </row>
    <row r="41" spans="1:3" ht="36.6" customHeight="1" x14ac:dyDescent="0.25">
      <c r="A41" s="67" t="s">
        <v>18</v>
      </c>
      <c r="B41" s="26"/>
      <c r="C41" s="81" t="s">
        <v>176</v>
      </c>
    </row>
    <row r="42" spans="1:3" ht="33" customHeight="1" x14ac:dyDescent="0.25">
      <c r="A42" s="67" t="s">
        <v>19</v>
      </c>
      <c r="B42" s="26"/>
      <c r="C42" s="81" t="s">
        <v>179</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2"/>
  <sheetViews>
    <sheetView workbookViewId="0">
      <selection activeCell="C46" sqref="C46"/>
    </sheetView>
  </sheetViews>
  <sheetFormatPr defaultRowHeight="15" x14ac:dyDescent="0.25"/>
  <cols>
    <col min="1" max="1" width="32.42578125" customWidth="1"/>
    <col min="2" max="2" width="10.42578125" style="3" customWidth="1"/>
    <col min="3" max="3" width="120.7109375" customWidth="1"/>
  </cols>
  <sheetData>
    <row r="1" spans="1:3" ht="21" customHeight="1" x14ac:dyDescent="0.25">
      <c r="A1" s="69" t="s">
        <v>126</v>
      </c>
      <c r="B1" s="70" t="s">
        <v>23</v>
      </c>
      <c r="C1" s="71">
        <v>2019</v>
      </c>
    </row>
    <row r="2" spans="1:3" ht="18.75" x14ac:dyDescent="0.3">
      <c r="A2" s="72" t="s">
        <v>2</v>
      </c>
      <c r="B2" s="42" t="s">
        <v>3</v>
      </c>
      <c r="C2" s="29" t="s">
        <v>192</v>
      </c>
    </row>
    <row r="3" spans="1:3" x14ac:dyDescent="0.25">
      <c r="A3" s="73" t="s">
        <v>0</v>
      </c>
      <c r="B3" s="95">
        <v>97.54</v>
      </c>
      <c r="C3" s="96" t="s">
        <v>216</v>
      </c>
    </row>
    <row r="4" spans="1:3" x14ac:dyDescent="0.25">
      <c r="A4" s="74" t="s">
        <v>4</v>
      </c>
      <c r="B4" s="95">
        <v>3</v>
      </c>
      <c r="C4" s="96" t="s">
        <v>193</v>
      </c>
    </row>
    <row r="5" spans="1:3" x14ac:dyDescent="0.25">
      <c r="A5" s="74" t="s">
        <v>5</v>
      </c>
      <c r="B5" s="95">
        <v>2</v>
      </c>
      <c r="C5" s="96" t="s">
        <v>194</v>
      </c>
    </row>
    <row r="6" spans="1:3" x14ac:dyDescent="0.25">
      <c r="A6" s="74" t="s">
        <v>6</v>
      </c>
      <c r="B6" s="95">
        <v>1</v>
      </c>
      <c r="C6" s="96" t="s">
        <v>217</v>
      </c>
    </row>
    <row r="7" spans="1:3" x14ac:dyDescent="0.25">
      <c r="A7" s="74" t="s">
        <v>7</v>
      </c>
      <c r="B7" s="95">
        <v>1</v>
      </c>
      <c r="C7" s="96" t="s">
        <v>195</v>
      </c>
    </row>
    <row r="8" spans="1:3" x14ac:dyDescent="0.25">
      <c r="A8" s="74" t="s">
        <v>8</v>
      </c>
      <c r="B8" s="95">
        <v>3</v>
      </c>
      <c r="C8" s="96" t="s">
        <v>196</v>
      </c>
    </row>
    <row r="9" spans="1:3" x14ac:dyDescent="0.25">
      <c r="A9" s="74" t="s">
        <v>9</v>
      </c>
      <c r="B9" s="95">
        <v>3</v>
      </c>
      <c r="C9" s="96" t="s">
        <v>218</v>
      </c>
    </row>
    <row r="10" spans="1:3" x14ac:dyDescent="0.25">
      <c r="A10" s="74" t="s">
        <v>10</v>
      </c>
      <c r="B10" s="95">
        <v>2</v>
      </c>
      <c r="C10" s="96" t="s">
        <v>197</v>
      </c>
    </row>
    <row r="11" spans="1:3" x14ac:dyDescent="0.25">
      <c r="A11" s="74" t="s">
        <v>11</v>
      </c>
      <c r="B11" s="95">
        <v>7</v>
      </c>
      <c r="C11" s="96" t="s">
        <v>198</v>
      </c>
    </row>
    <row r="12" spans="1:3" x14ac:dyDescent="0.25">
      <c r="A12" s="74" t="s">
        <v>12</v>
      </c>
      <c r="B12" s="95">
        <v>1</v>
      </c>
      <c r="C12" s="96" t="s">
        <v>219</v>
      </c>
    </row>
    <row r="13" spans="1:3" x14ac:dyDescent="0.25">
      <c r="A13" s="74" t="s">
        <v>13</v>
      </c>
      <c r="B13" s="95">
        <v>0</v>
      </c>
      <c r="C13" s="96"/>
    </row>
    <row r="14" spans="1:3" x14ac:dyDescent="0.25">
      <c r="A14" s="74" t="s">
        <v>14</v>
      </c>
      <c r="B14" s="95">
        <v>13</v>
      </c>
      <c r="C14" s="96" t="s">
        <v>199</v>
      </c>
    </row>
    <row r="15" spans="1:3" x14ac:dyDescent="0.25">
      <c r="A15" s="74" t="s">
        <v>15</v>
      </c>
      <c r="B15" s="95">
        <v>4</v>
      </c>
      <c r="C15" s="96" t="s">
        <v>200</v>
      </c>
    </row>
    <row r="16" spans="1:3" x14ac:dyDescent="0.25">
      <c r="A16" s="75" t="s">
        <v>16</v>
      </c>
      <c r="B16" s="95"/>
      <c r="C16" s="96"/>
    </row>
    <row r="17" spans="1:3" ht="15.75" customHeight="1" x14ac:dyDescent="0.25">
      <c r="A17" s="97" t="s">
        <v>17</v>
      </c>
      <c r="B17" s="95"/>
      <c r="C17" s="96" t="s">
        <v>201</v>
      </c>
    </row>
    <row r="18" spans="1:3" x14ac:dyDescent="0.25">
      <c r="A18" s="97" t="s">
        <v>18</v>
      </c>
      <c r="B18" s="95"/>
      <c r="C18" s="96" t="s">
        <v>220</v>
      </c>
    </row>
    <row r="19" spans="1:3" ht="16.5" customHeight="1" x14ac:dyDescent="0.25">
      <c r="A19" s="97" t="s">
        <v>19</v>
      </c>
      <c r="B19" s="95"/>
      <c r="C19" s="96" t="s">
        <v>221</v>
      </c>
    </row>
    <row r="20" spans="1:3" x14ac:dyDescent="0.25">
      <c r="A20" s="5"/>
      <c r="B20" s="6"/>
      <c r="C20" s="5"/>
    </row>
    <row r="21" spans="1:3" ht="30" x14ac:dyDescent="0.25">
      <c r="A21" s="84" t="s">
        <v>108</v>
      </c>
      <c r="B21" s="92" t="s">
        <v>202</v>
      </c>
      <c r="C21" s="85" t="s">
        <v>192</v>
      </c>
    </row>
    <row r="22" spans="1:3" x14ac:dyDescent="0.25">
      <c r="A22" s="86" t="s">
        <v>104</v>
      </c>
      <c r="B22" s="87">
        <v>2</v>
      </c>
      <c r="C22" s="93" t="s">
        <v>203</v>
      </c>
    </row>
    <row r="23" spans="1:3" x14ac:dyDescent="0.25">
      <c r="A23" s="86" t="s">
        <v>105</v>
      </c>
      <c r="B23" s="87">
        <v>1</v>
      </c>
      <c r="C23" s="93" t="s">
        <v>204</v>
      </c>
    </row>
    <row r="24" spans="1:3" x14ac:dyDescent="0.25">
      <c r="A24" s="86" t="s">
        <v>106</v>
      </c>
      <c r="B24" s="87">
        <v>1</v>
      </c>
      <c r="C24" s="93" t="s">
        <v>205</v>
      </c>
    </row>
    <row r="25" spans="1:3" x14ac:dyDescent="0.25">
      <c r="A25" s="86" t="s">
        <v>107</v>
      </c>
      <c r="B25" s="87">
        <v>2</v>
      </c>
      <c r="C25" s="93" t="s">
        <v>206</v>
      </c>
    </row>
    <row r="26" spans="1:3" x14ac:dyDescent="0.25">
      <c r="A26" s="86" t="s">
        <v>127</v>
      </c>
      <c r="B26" s="87">
        <v>0</v>
      </c>
      <c r="C26" s="93"/>
    </row>
    <row r="27" spans="1:3" x14ac:dyDescent="0.25">
      <c r="A27" s="88" t="s">
        <v>4</v>
      </c>
      <c r="B27" s="87">
        <v>6</v>
      </c>
      <c r="C27" s="93" t="s">
        <v>207</v>
      </c>
    </row>
    <row r="28" spans="1:3" x14ac:dyDescent="0.25">
      <c r="A28" s="88" t="s">
        <v>5</v>
      </c>
      <c r="B28" s="87">
        <v>3</v>
      </c>
      <c r="C28" s="93" t="s">
        <v>208</v>
      </c>
    </row>
    <row r="29" spans="1:3" x14ac:dyDescent="0.25">
      <c r="A29" s="88" t="s">
        <v>6</v>
      </c>
      <c r="B29" s="87">
        <v>4</v>
      </c>
      <c r="C29" s="93" t="s">
        <v>209</v>
      </c>
    </row>
    <row r="30" spans="1:3" x14ac:dyDescent="0.25">
      <c r="A30" s="88" t="s">
        <v>7</v>
      </c>
      <c r="B30" s="87"/>
      <c r="C30" s="93" t="s">
        <v>210</v>
      </c>
    </row>
    <row r="31" spans="1:3" x14ac:dyDescent="0.25">
      <c r="A31" s="88" t="s">
        <v>8</v>
      </c>
      <c r="B31" s="87"/>
      <c r="C31" s="93" t="s">
        <v>210</v>
      </c>
    </row>
    <row r="32" spans="1:3" x14ac:dyDescent="0.25">
      <c r="A32" s="88" t="s">
        <v>9</v>
      </c>
      <c r="B32" s="87"/>
      <c r="C32" s="93" t="s">
        <v>210</v>
      </c>
    </row>
    <row r="33" spans="1:3" x14ac:dyDescent="0.25">
      <c r="A33" s="88" t="s">
        <v>10</v>
      </c>
      <c r="B33" s="87"/>
      <c r="C33" s="93" t="s">
        <v>210</v>
      </c>
    </row>
    <row r="34" spans="1:3" x14ac:dyDescent="0.25">
      <c r="A34" s="88" t="s">
        <v>11</v>
      </c>
      <c r="B34" s="87"/>
      <c r="C34" s="93" t="s">
        <v>210</v>
      </c>
    </row>
    <row r="35" spans="1:3" x14ac:dyDescent="0.25">
      <c r="A35" s="88" t="s">
        <v>12</v>
      </c>
      <c r="B35" s="87"/>
      <c r="C35" s="93" t="s">
        <v>210</v>
      </c>
    </row>
    <row r="36" spans="1:3" x14ac:dyDescent="0.25">
      <c r="A36" s="88" t="s">
        <v>13</v>
      </c>
      <c r="B36" s="87"/>
      <c r="C36" s="93" t="s">
        <v>210</v>
      </c>
    </row>
    <row r="37" spans="1:3" x14ac:dyDescent="0.25">
      <c r="A37" s="88" t="s">
        <v>14</v>
      </c>
      <c r="B37" s="87"/>
      <c r="C37" s="93" t="s">
        <v>210</v>
      </c>
    </row>
    <row r="38" spans="1:3" x14ac:dyDescent="0.25">
      <c r="A38" s="88" t="s">
        <v>15</v>
      </c>
      <c r="B38" s="87"/>
      <c r="C38" s="93" t="s">
        <v>210</v>
      </c>
    </row>
    <row r="39" spans="1:3" x14ac:dyDescent="0.25">
      <c r="A39" s="88"/>
      <c r="B39" s="87"/>
      <c r="C39" s="93" t="s">
        <v>211</v>
      </c>
    </row>
    <row r="40" spans="1:3" x14ac:dyDescent="0.25">
      <c r="A40" s="89" t="s">
        <v>17</v>
      </c>
      <c r="B40" s="87"/>
      <c r="C40" s="93" t="s">
        <v>212</v>
      </c>
    </row>
    <row r="41" spans="1:3" ht="32.25" customHeight="1" x14ac:dyDescent="0.25">
      <c r="A41" s="89" t="s">
        <v>18</v>
      </c>
      <c r="B41" s="87"/>
      <c r="C41" s="93" t="s">
        <v>213</v>
      </c>
    </row>
    <row r="42" spans="1:3" ht="30" x14ac:dyDescent="0.25">
      <c r="A42" s="90" t="s">
        <v>19</v>
      </c>
      <c r="B42" s="91"/>
      <c r="C42" s="94" t="s">
        <v>214</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Archived Data</vt:lpstr>
      <vt:lpstr>Summary</vt:lpstr>
      <vt:lpstr>December</vt:lpstr>
      <vt:lpstr>January</vt:lpstr>
      <vt:lpstr>February</vt:lpstr>
      <vt:lpstr>March</vt:lpstr>
      <vt:lpstr>April</vt:lpstr>
      <vt:lpstr>May</vt:lpstr>
      <vt:lpstr>June</vt:lpstr>
      <vt:lpstr>July</vt:lpstr>
      <vt:lpstr>August</vt:lpstr>
      <vt:lpstr>September</vt:lpstr>
      <vt:lpstr>October</vt:lpstr>
      <vt:lpstr>November</vt:lpstr>
      <vt:lpstr>Definitions</vt:lpstr>
      <vt:lpstr>Note</vt:lpstr>
      <vt:lpstr>'Archived Data'!Print_Area</vt:lpstr>
      <vt:lpstr>August!Print_Area</vt:lpstr>
      <vt:lpstr>July!Print_Area</vt:lpstr>
      <vt:lpstr>October!Print_Area</vt:lpstr>
      <vt:lpstr>September!Print_Area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2019-11-15T22:08:44Z</cp:lastPrinted>
  <dcterms:created xsi:type="dcterms:W3CDTF">2019-06-02T01:40:52Z</dcterms:created>
  <dcterms:modified xsi:type="dcterms:W3CDTF">2019-12-19T21:23:55Z</dcterms:modified>
</cp:coreProperties>
</file>