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ohnr\OneDrive\Desktop\BOARD Indicators Reports\08_Sept._2018_Aug._2019_Key Indicators_Monthly_Rolling_Final\"/>
    </mc:Choice>
  </mc:AlternateContent>
  <xr:revisionPtr revIDLastSave="0" documentId="8_{AE841D32-8481-4972-B68A-3143BFC79355}" xr6:coauthVersionLast="44" xr6:coauthVersionMax="44" xr10:uidLastSave="{00000000-0000-0000-0000-000000000000}"/>
  <bookViews>
    <workbookView xWindow="-120" yWindow="-120" windowWidth="29040" windowHeight="15840" activeTab="1" xr2:uid="{E40E95A0-1013-4E22-8A80-B535A399005B}"/>
  </bookViews>
  <sheets>
    <sheet name="Archived Data" sheetId="14" r:id="rId1"/>
    <sheet name="Summary" sheetId="13" r:id="rId2"/>
    <sheet name="September" sheetId="6" r:id="rId3"/>
    <sheet name="October" sheetId="5" r:id="rId4"/>
    <sheet name="November" sheetId="4" r:id="rId5"/>
    <sheet name="December" sheetId="3" r:id="rId6"/>
    <sheet name="January" sheetId="1" r:id="rId7"/>
    <sheet name="February" sheetId="2" r:id="rId8"/>
    <sheet name="March" sheetId="12" r:id="rId9"/>
    <sheet name="April" sheetId="11" r:id="rId10"/>
    <sheet name="May" sheetId="10" r:id="rId11"/>
    <sheet name="June" sheetId="9" r:id="rId12"/>
    <sheet name="July" sheetId="8" r:id="rId13"/>
    <sheet name="August" sheetId="7" r:id="rId14"/>
    <sheet name="Sheet1" sheetId="17" r:id="rId15"/>
    <sheet name="Definitions" sheetId="15" r:id="rId16"/>
    <sheet name="Notes" sheetId="16" r:id="rId17"/>
  </sheets>
  <definedNames>
    <definedName name="_xlnm.Print_Area" localSheetId="0">'Archived Data'!$A$1:$N$31</definedName>
    <definedName name="_xlnm.Print_Area" localSheetId="12">Table14618[#All]</definedName>
    <definedName name="_xlnm.Print_Area" localSheetId="11">Table14620[#All]</definedName>
    <definedName name="_xlnm.Print_Area" localSheetId="10">May!$A$1:$C$19</definedName>
    <definedName name="_xlnm.Print_Area" localSheetId="1">Summary!$A$2:$O$31</definedName>
    <definedName name="_xlnm.Print_Titles" localSheetId="15">Definitions!$1:$1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 i="13" l="1"/>
  <c r="B4" i="13" l="1"/>
  <c r="O4" i="13" s="1"/>
  <c r="C4" i="13"/>
  <c r="D4" i="13"/>
  <c r="E4" i="13"/>
  <c r="F4" i="13"/>
  <c r="G4" i="13"/>
  <c r="H4" i="13"/>
  <c r="I4" i="13"/>
  <c r="J4" i="13"/>
  <c r="B5" i="13"/>
  <c r="C5" i="13"/>
  <c r="D5" i="13"/>
  <c r="E5" i="13"/>
  <c r="F5" i="13"/>
  <c r="G5" i="13"/>
  <c r="H5" i="13"/>
  <c r="I5" i="13"/>
  <c r="J5" i="13"/>
  <c r="B6" i="13"/>
  <c r="C6" i="13"/>
  <c r="D6" i="13"/>
  <c r="E6" i="13"/>
  <c r="F6" i="13"/>
  <c r="G6" i="13"/>
  <c r="H6" i="13"/>
  <c r="I6" i="13"/>
  <c r="J6" i="13"/>
  <c r="B7" i="13"/>
  <c r="C7" i="13"/>
  <c r="D7" i="13"/>
  <c r="E7" i="13"/>
  <c r="F7" i="13"/>
  <c r="G7" i="13"/>
  <c r="H7" i="13"/>
  <c r="I7" i="13"/>
  <c r="J7" i="13"/>
  <c r="B8" i="13"/>
  <c r="C8" i="13"/>
  <c r="D8" i="13"/>
  <c r="E8" i="13"/>
  <c r="F8" i="13"/>
  <c r="G8" i="13"/>
  <c r="H8" i="13"/>
  <c r="I8" i="13"/>
  <c r="J8" i="13"/>
  <c r="B9" i="13"/>
  <c r="C9" i="13"/>
  <c r="D9" i="13"/>
  <c r="E9" i="13"/>
  <c r="F9" i="13"/>
  <c r="G9" i="13"/>
  <c r="H9" i="13"/>
  <c r="I9" i="13"/>
  <c r="J9" i="13"/>
  <c r="B10" i="13"/>
  <c r="C10" i="13"/>
  <c r="D10" i="13"/>
  <c r="E10" i="13"/>
  <c r="F10" i="13"/>
  <c r="G10" i="13"/>
  <c r="H10" i="13"/>
  <c r="I10" i="13"/>
  <c r="J10" i="13"/>
  <c r="B11" i="13"/>
  <c r="C11" i="13"/>
  <c r="D11" i="13"/>
  <c r="E11" i="13"/>
  <c r="F11" i="13"/>
  <c r="G11" i="13"/>
  <c r="H11" i="13"/>
  <c r="I11" i="13"/>
  <c r="J11" i="13"/>
  <c r="B12" i="13"/>
  <c r="C12" i="13"/>
  <c r="D12" i="13"/>
  <c r="E12" i="13"/>
  <c r="F12" i="13"/>
  <c r="G12" i="13"/>
  <c r="H12" i="13"/>
  <c r="I12" i="13"/>
  <c r="J12" i="13"/>
  <c r="B13" i="13"/>
  <c r="C13" i="13"/>
  <c r="D13" i="13"/>
  <c r="E13" i="13"/>
  <c r="F13" i="13"/>
  <c r="G13" i="13"/>
  <c r="H13" i="13"/>
  <c r="I13" i="13"/>
  <c r="J13" i="13"/>
  <c r="B14" i="13"/>
  <c r="C14" i="13"/>
  <c r="D14" i="13"/>
  <c r="E14" i="13"/>
  <c r="F14" i="13"/>
  <c r="G14" i="13"/>
  <c r="H14" i="13"/>
  <c r="I14" i="13"/>
  <c r="J14" i="13"/>
  <c r="B15" i="13"/>
  <c r="C15" i="13"/>
  <c r="D15" i="13"/>
  <c r="E15" i="13"/>
  <c r="F15" i="13"/>
  <c r="G15" i="13"/>
  <c r="H15" i="13"/>
  <c r="I15" i="13"/>
  <c r="J15" i="13"/>
  <c r="B3" i="13"/>
  <c r="O3" i="13" s="1"/>
  <c r="C3" i="13"/>
  <c r="D3" i="13"/>
  <c r="E3" i="13"/>
  <c r="F3" i="13"/>
  <c r="G3" i="13"/>
  <c r="H3" i="13"/>
  <c r="I3" i="13"/>
  <c r="J3" i="13"/>
  <c r="N15" i="13" l="1"/>
  <c r="O13" i="13"/>
  <c r="O5" i="13"/>
  <c r="O6" i="13"/>
  <c r="O10" i="13"/>
  <c r="N14" i="13"/>
  <c r="O9" i="13"/>
  <c r="O7" i="13"/>
  <c r="O12" i="13"/>
  <c r="O11" i="13"/>
  <c r="O15" i="13"/>
  <c r="O14" i="13"/>
  <c r="N13" i="13"/>
  <c r="N12" i="13"/>
  <c r="N11" i="13"/>
  <c r="N10" i="13"/>
  <c r="N8" i="13"/>
  <c r="N6" i="13"/>
  <c r="N5" i="13"/>
  <c r="N9" i="13"/>
  <c r="N7" i="13"/>
  <c r="N4" i="13"/>
  <c r="H19" i="13"/>
  <c r="H20" i="13"/>
  <c r="H21" i="13"/>
  <c r="H22" i="13"/>
  <c r="H23" i="13"/>
  <c r="H24" i="13"/>
  <c r="H25" i="13"/>
  <c r="H26" i="13"/>
  <c r="H27" i="13"/>
  <c r="H28" i="13"/>
  <c r="H29" i="13"/>
  <c r="H30" i="13"/>
  <c r="H31" i="13"/>
  <c r="H18" i="13"/>
  <c r="I31" i="13" l="1"/>
  <c r="J31" i="13"/>
  <c r="B31" i="13"/>
  <c r="C31" i="13"/>
  <c r="D31" i="13"/>
  <c r="E31" i="13"/>
  <c r="F31" i="13"/>
  <c r="G31" i="13"/>
  <c r="O31" i="13" l="1"/>
  <c r="N31" i="13"/>
  <c r="G19" i="13"/>
  <c r="G20" i="13"/>
  <c r="G21" i="13"/>
  <c r="G22" i="13"/>
  <c r="G23" i="13"/>
  <c r="G24" i="13"/>
  <c r="G25" i="13"/>
  <c r="G26" i="13"/>
  <c r="G27" i="13"/>
  <c r="G28" i="13"/>
  <c r="G29" i="13"/>
  <c r="G30" i="13"/>
  <c r="F19" i="13"/>
  <c r="F20" i="13"/>
  <c r="F21" i="13"/>
  <c r="F22" i="13"/>
  <c r="F23" i="13"/>
  <c r="F24" i="13"/>
  <c r="F25" i="13"/>
  <c r="F26" i="13"/>
  <c r="F27" i="13"/>
  <c r="F28" i="13"/>
  <c r="F29" i="13"/>
  <c r="F30" i="13"/>
  <c r="E19" i="13"/>
  <c r="E20" i="13"/>
  <c r="E21" i="13"/>
  <c r="E22" i="13"/>
  <c r="E23" i="13"/>
  <c r="E24" i="13"/>
  <c r="E25" i="13"/>
  <c r="E26" i="13"/>
  <c r="E27" i="13"/>
  <c r="E28" i="13"/>
  <c r="E29" i="13"/>
  <c r="E30" i="13"/>
  <c r="D19" i="13"/>
  <c r="D20" i="13"/>
  <c r="D21" i="13"/>
  <c r="D22" i="13"/>
  <c r="D23" i="13"/>
  <c r="D24" i="13"/>
  <c r="D25" i="13"/>
  <c r="D26" i="13"/>
  <c r="D27" i="13"/>
  <c r="D28" i="13"/>
  <c r="D29" i="13"/>
  <c r="D30" i="13"/>
  <c r="C19" i="13"/>
  <c r="C20" i="13"/>
  <c r="C21" i="13"/>
  <c r="C22" i="13"/>
  <c r="C23" i="13"/>
  <c r="C24" i="13"/>
  <c r="C25" i="13"/>
  <c r="C26" i="13"/>
  <c r="C27" i="13"/>
  <c r="C28" i="13"/>
  <c r="C29" i="13"/>
  <c r="C30" i="13"/>
  <c r="B19" i="13"/>
  <c r="B20" i="13"/>
  <c r="B21" i="13"/>
  <c r="B22" i="13"/>
  <c r="B23" i="13"/>
  <c r="B24" i="13"/>
  <c r="B25" i="13"/>
  <c r="B26" i="13"/>
  <c r="B27" i="13"/>
  <c r="B28" i="13"/>
  <c r="B29" i="13"/>
  <c r="B30" i="13"/>
  <c r="J19" i="13"/>
  <c r="J20" i="13"/>
  <c r="J21" i="13"/>
  <c r="J22" i="13"/>
  <c r="J23" i="13"/>
  <c r="J24" i="13"/>
  <c r="J25" i="13"/>
  <c r="J26" i="13"/>
  <c r="J27" i="13"/>
  <c r="J28" i="13"/>
  <c r="J29" i="13"/>
  <c r="J30" i="13"/>
  <c r="I19" i="13"/>
  <c r="I20" i="13"/>
  <c r="I21" i="13"/>
  <c r="I22" i="13"/>
  <c r="I23" i="13"/>
  <c r="I24" i="13"/>
  <c r="I25" i="13"/>
  <c r="I26" i="13"/>
  <c r="I27" i="13"/>
  <c r="I28" i="13"/>
  <c r="I29" i="13"/>
  <c r="I30" i="13"/>
  <c r="G18" i="13"/>
  <c r="F18" i="13"/>
  <c r="E18" i="13"/>
  <c r="D18" i="13"/>
  <c r="C18" i="13"/>
  <c r="B18" i="13"/>
  <c r="J18" i="13"/>
  <c r="I18" i="13"/>
  <c r="N19" i="13" l="1"/>
  <c r="O19" i="13"/>
  <c r="O30" i="13"/>
  <c r="N30" i="13"/>
  <c r="O28" i="13"/>
  <c r="N28" i="13"/>
  <c r="N21" i="13"/>
  <c r="O21" i="13"/>
  <c r="N20" i="13"/>
  <c r="O20" i="13"/>
  <c r="O29" i="13"/>
  <c r="N29" i="13"/>
  <c r="O26" i="13"/>
  <c r="N26" i="13"/>
  <c r="O23" i="13"/>
  <c r="N23" i="13"/>
  <c r="O27" i="13"/>
  <c r="N27" i="13"/>
  <c r="O25" i="13"/>
  <c r="N25" i="13"/>
  <c r="O18" i="13"/>
  <c r="N18" i="13"/>
  <c r="O24" i="13"/>
  <c r="N24" i="13"/>
  <c r="N22" i="13"/>
  <c r="O22" i="13"/>
</calcChain>
</file>

<file path=xl/sharedStrings.xml><?xml version="1.0" encoding="utf-8"?>
<sst xmlns="http://schemas.openxmlformats.org/spreadsheetml/2006/main" count="823" uniqueCount="278">
  <si>
    <t>% Monthly Occupancy</t>
  </si>
  <si>
    <t>Narrative</t>
  </si>
  <si>
    <t>Long Term Care Indicators</t>
  </si>
  <si>
    <t>Number</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</si>
  <si>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</si>
  <si>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</si>
  <si>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</si>
  <si>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</si>
  <si>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</si>
  <si>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</si>
  <si>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</si>
  <si>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</si>
  <si>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</si>
  <si>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</si>
  <si>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</si>
  <si>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</si>
  <si>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</si>
  <si>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</si>
  <si>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</si>
  <si>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</si>
  <si>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Parkwood Suites Indicators</t>
  </si>
  <si>
    <t>March</t>
  </si>
  <si>
    <t>April</t>
  </si>
  <si>
    <t>May</t>
  </si>
  <si>
    <t>June</t>
  </si>
  <si>
    <t>July</t>
  </si>
  <si>
    <t>August</t>
  </si>
  <si>
    <t>Column4</t>
  </si>
  <si>
    <t>Column5</t>
  </si>
  <si>
    <t>Column6</t>
  </si>
  <si>
    <t>Column7</t>
  </si>
  <si>
    <t>Column8</t>
  </si>
  <si>
    <t>Column9</t>
  </si>
  <si>
    <t>Column10</t>
  </si>
  <si>
    <t>Column11</t>
  </si>
  <si>
    <t>Column12</t>
  </si>
  <si>
    <t xml:space="preserve">Rolling Data Archive </t>
  </si>
  <si>
    <t>Monthly Average for Year Ending</t>
  </si>
  <si>
    <t>Parkwood Mennonite Home</t>
  </si>
  <si>
    <t># Monthly Occupancy GH (18)</t>
  </si>
  <si>
    <t># Monthly Occupancy Suites (77)</t>
  </si>
  <si>
    <t>one LTC/ one deceased/ one GH tenant to LTC home technically not vacant</t>
  </si>
  <si>
    <t xml:space="preserve">Code Blue </t>
  </si>
  <si>
    <t>one RPN for mat leave coverage; one PT night line coverage; one casual for summer coverage</t>
  </si>
  <si>
    <t>one staff left to do education for Canadian RPN registration</t>
  </si>
  <si>
    <t xml:space="preserve">All but one staff attended mandatory staff education 4hr sessions of which Dir Ret hosted a session (x4) to review all code policies as per RHA; successful recipient of 3  eight week summer student grants (Care Attendant to work on floor with nursing staff, Wellness Centre and horticulture to work with rec and some garden maintenance); </t>
  </si>
  <si>
    <t>3 staff performance reviews done; successful attendance at Goodbye Tea for Pastor Bev; Volunteer Breakfast; Maintenance staff attended Public Health pool education day; CEO first Coffee Corner with residents;  RemedyRx biannual audit completed with no major issues</t>
  </si>
  <si>
    <t>96% - no issues or concerns, long wait list.  Some challenges in filling beds d/t several applications not ready for LTC or they have choosen another LTC Home.</t>
  </si>
  <si>
    <t>4 new admissions from: home, hospice, hospital and Garden Home.</t>
  </si>
  <si>
    <t>4 deaths - no concerns</t>
  </si>
  <si>
    <t>none</t>
  </si>
  <si>
    <t>none this month…Code Grey and Black scheduled for next month</t>
  </si>
  <si>
    <t>3 - days, evening and nights</t>
  </si>
  <si>
    <t xml:space="preserve">Retirement of Bev Suderman Gladwell open party in Fellowship Hall.  Mandatory education days occurred over 2 days in April (9th and 17th) for all staff.  </t>
  </si>
  <si>
    <t>Parkwood Monthly - Key Performance - 2019</t>
  </si>
  <si>
    <t>Index</t>
  </si>
  <si>
    <t>Long Term Care Residents</t>
  </si>
  <si>
    <t>Employees</t>
  </si>
  <si>
    <t>Retirement Suites Tenants</t>
  </si>
  <si>
    <t>Garden Home</t>
  </si>
  <si>
    <t>Occupancy / Vacant  - Long Term Care</t>
  </si>
  <si>
    <t xml:space="preserve">Occupancy / Vacant -  Retirement Suites </t>
  </si>
  <si>
    <t># of Vacant Suites at month end</t>
  </si>
  <si>
    <t>Occupancy / Vacant -  Garden Homes</t>
  </si>
  <si>
    <t># Vacant Garden Homes at month end</t>
  </si>
  <si>
    <t># of new admissions for the current month</t>
  </si>
  <si>
    <t>Code Training</t>
  </si>
  <si>
    <r>
      <t xml:space="preserve"># of emergency training completed each month
Code description to be noted in narrative  
All nine (9) Codes to be completed annually. </t>
    </r>
    <r>
      <rPr>
        <sz val="11"/>
        <color rgb="FFFF0000"/>
        <rFont val="Calibri"/>
        <family val="2"/>
        <scheme val="minor"/>
      </rPr>
      <t xml:space="preserve"> 
(u:drive annual program reviews/schedule of emergency codes 2019)</t>
    </r>
  </si>
  <si>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</si>
  <si>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</si>
  <si>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</si>
  <si>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t>4)     Yellow – Missing</t>
  </si>
  <si>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</si>
  <si>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</si>
  <si>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</si>
  <si>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</si>
  <si>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</si>
  <si>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</si>
  <si>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</si>
  <si>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</si>
  <si>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</si>
  <si>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</si>
  <si>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</si>
  <si>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</si>
  <si>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</si>
  <si>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</si>
  <si>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</si>
  <si>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</si>
  <si>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</si>
  <si>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</si>
  <si>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</si>
  <si>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</si>
  <si>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</si>
  <si>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</si>
  <si>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</si>
  <si>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</si>
  <si>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</si>
  <si>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</si>
  <si>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</si>
  <si>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</si>
  <si>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</si>
  <si>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</si>
  <si>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</si>
  <si>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</si>
  <si>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</si>
  <si>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</si>
  <si>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</si>
  <si>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</si>
  <si>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</si>
  <si>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</si>
  <si>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</si>
  <si>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</si>
  <si>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</si>
  <si>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</si>
  <si>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</si>
  <si>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</si>
  <si>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</si>
  <si>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</si>
  <si>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</si>
  <si>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</si>
  <si>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</si>
  <si>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</si>
  <si>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</si>
  <si>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</si>
  <si>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</si>
  <si>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</si>
  <si>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</si>
  <si>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</si>
  <si>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</si>
  <si>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</si>
  <si>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</si>
  <si>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r>
      <t xml:space="preserve">Long Term Care Occupancy Rate in %
 </t>
    </r>
    <r>
      <rPr>
        <sz val="11"/>
        <color rgb="FFFF0000"/>
        <rFont val="Calibri"/>
        <family val="2"/>
        <scheme val="minor"/>
      </rPr>
      <t>(PCC- Admin Reports-Occupancy Reports Ontario)</t>
    </r>
  </si>
  <si>
    <t>12 
Month Sum</t>
  </si>
  <si>
    <t>Unable to run report through GoldCare due to GoldCare changes</t>
  </si>
  <si>
    <t>Recruitment of Glenda Ribey as PMH Interim Chaplain - orientation completed in April, ready to assume position on May 1st.  Previous student of Bev and knows PMH well. Volunteer appreciation breakfast was held in April with education focussing on Dementia Care.</t>
  </si>
  <si>
    <t xml:space="preserve">33 Suites residents without Dr. as Dr. Wismer retires; first time turning down family for holiday Sunday meal guest bookings due to more residents staying at Parkwood and family coming in dining room was full. </t>
  </si>
  <si>
    <t>Apr.
2019</t>
  </si>
  <si>
    <t>May
2019</t>
  </si>
  <si>
    <t>Oct.
2018</t>
  </si>
  <si>
    <t>Nov. 
2018</t>
  </si>
  <si>
    <t>Dec.
2018</t>
  </si>
  <si>
    <t>Jan.
2019</t>
  </si>
  <si>
    <t>Feb.
2019</t>
  </si>
  <si>
    <t>Mar.
2019</t>
  </si>
  <si>
    <t>Sept.
2018</t>
  </si>
  <si>
    <t>Nov.
2018</t>
  </si>
  <si>
    <t>March
2019</t>
  </si>
  <si>
    <t>April
2019</t>
  </si>
  <si>
    <t>None</t>
  </si>
  <si>
    <t>99% for the month. No concerns.</t>
  </si>
  <si>
    <t>3 all shifts</t>
  </si>
  <si>
    <t>Negotiation of service agreement with ES Manager, will provide 1 week more than ESA requires. One LTD employee requesting to come back on modified duties after 2 years of on LTD and 6 months on modified duties with WSIB - referred to HR Lawyer.</t>
  </si>
  <si>
    <t>Elaine. Attended the Hicks Morley HR review. Memorial service at PMH - first for new interim chaplain - she did great. Good turnout 60+ family, friends and residents.</t>
  </si>
  <si>
    <t>3 admissions all from a home environment. All crisis admissions with behaviours, one admission requiring extra 1:1 care.</t>
  </si>
  <si>
    <t>No coded done this month…8 codes done since Jan. 1, 2019 (white, blue, orange, brown and loss of essential services 2/3 shifts).</t>
  </si>
  <si>
    <t>2 Grievances - one group re. job allocation and posting of jobs; one individual: failed to be called for an overtime shift. Both grievances denied. Not enough information provided. Booked to meet with Union Steward on Wed., June 5th; she cancelled. Spoke to Local Manager - no grievances were filed with the local.</t>
  </si>
  <si>
    <t>Increased staffing to cover vacation request for the summer.</t>
  </si>
  <si>
    <t>No terminations, a few staff off on medical leave.</t>
  </si>
  <si>
    <t>Code Yellow</t>
  </si>
  <si>
    <t>Our first WSIB resident who has private care paid from WSIB not LHIN; FMH finance bills WSIB direct for payment.</t>
  </si>
  <si>
    <t>LHIN Case Manager announced her retirement in June; CarePartners lead for Suites reassigned again - we have never had a consistent contact person for even a year at a time; Maintenance staffing issues causing delays in room turnovers; RPN mat. lLeave started earlier than hoped (baby boy arrived safe and healthy); multiple water issue repairs completed in GH.</t>
  </si>
  <si>
    <t>Director Ret. attended iTACIT training x2; 1 staff performance review completed; Director Ret. attended PMH/FMH Leadership Day; Director Ret. attended an information strategic planning meeting regarding technology with RemedyRX; Dir. Ret. attended bi-annual Parkwood Memorial; Dir. Ret. attended CEO hosted staff information meeting.</t>
  </si>
  <si>
    <t>April
Number</t>
  </si>
  <si>
    <t>May
Number</t>
  </si>
  <si>
    <t>12
 Month Average</t>
  </si>
  <si>
    <t>2019
May</t>
  </si>
  <si>
    <t>2019
April</t>
  </si>
  <si>
    <t xml:space="preserve">IT student at Parkwood for the month, looked at options for software to track volunteer hours, schedules, training and required documentation - Logistics - Volunteer Manager Software Solutions was the preferred software (will share info. with FMH). Looking at a free 30 day trial and implementation in August. iTACIT education for administrators and coordinators completed x2 sessions. 3rd and final session booked June 17th. Soft launch during staff appreciation day in July. Had launch by September 1. Met with RemeyRx to develop a roadmap on implementation of next steps for Parkwood. Met with St. Louis to build relations.
</t>
  </si>
  <si>
    <t>GH tenants had their monthly meeting with guests CEO ES and DBS, Chris B providing an update on Parkwood Strategic Planning and GH financials; Secured new Dr. to start June 6: Dr. Maryam Woldeyohannes; hired 3 summer students to start late June - one is a partnership with Laurier co-op that will pay for a 2 week extention onto the summer student grant making one student's time with us 10 weeks instead of 8; volunteers, organized by Vol. Coord., planted all the plants in front of building with the residents making our curb appeal beautiful.</t>
  </si>
  <si>
    <t>No grievances - one letter received from staff about items that need to be addressed in Bauman Homestead.  Items on the list are being reviewed and concerns are being addressed.  Clinical Coordinator - JoAnn Guerrero's office moved to BH to add extra supports in BH.</t>
  </si>
  <si>
    <t>May 2019  Narrative</t>
  </si>
  <si>
    <t>May 2019 Narrative</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</si>
  <si>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</si>
  <si>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</si>
  <si>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</si>
  <si>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</si>
  <si>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</si>
  <si>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</si>
  <si>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7. Print Summary sheet for the Board.</t>
  </si>
  <si>
    <t>8. Print the updated Data &amp; Narrative received from ED.</t>
  </si>
  <si>
    <t>Instructions</t>
  </si>
  <si>
    <t>6. Copy 12 Month Average to the sheet titled 'Archive Data' and save as 'Values'.</t>
  </si>
  <si>
    <t>June
2019</t>
  </si>
  <si>
    <t>82 residents</t>
  </si>
  <si>
    <t>24 tenants</t>
  </si>
  <si>
    <t>Code Yellow table top review at staff meeting</t>
  </si>
  <si>
    <t>n/a</t>
  </si>
  <si>
    <t>Public Health for servery</t>
  </si>
  <si>
    <t>New Dr. Maryam Woldeyohannes started which required changes to lab day and medication strip start day; 6 GH roofs were replaced;  orientation started for 3 summer students; RemedyRx web-based RH policy manual now accessible for Suites staff</t>
  </si>
  <si>
    <t>Maintenance staff off sick</t>
  </si>
  <si>
    <t>Director &amp; ED met with Fire Dept. to review Annual Inspection paperwork requirements; hosted U of W Optometry Clinic for Suites residents; Director attended annual ORCA Roadshow; Director attended LHIN/RH meeting; Director attended AGM; applied for Seniors Community Grant $4000 Stream 1</t>
  </si>
  <si>
    <t>2019
June</t>
  </si>
  <si>
    <t>Secured 3 rooms for early July</t>
  </si>
  <si>
    <t>Casual staff who hadn't worked in over 3 months</t>
  </si>
  <si>
    <t>2 Crisis admits from RHs and 1 Crisis from Home.  1 accepted the bed and was to move in within 5 days, received bed offer from #1 choice and rescinded admission at PMH.</t>
  </si>
  <si>
    <t>2 Transfers to other facilities in the area…#1 choice and closer to spouse in the community.  1 Death.</t>
  </si>
  <si>
    <t>1 Family complaint re: care and transfer to hospital - meeting booked, resolved.</t>
  </si>
  <si>
    <t>Codes Orange, White and Blue completed.</t>
  </si>
  <si>
    <t>All 3 shifts</t>
  </si>
  <si>
    <t>Transfer to Hospital with pathological fracture - no concerns</t>
  </si>
  <si>
    <t xml:space="preserve">Fire Department Inspection - paper work only completed this month.  </t>
  </si>
  <si>
    <t>Roof for Garden Home section completed</t>
  </si>
  <si>
    <t>Union Steward cancelled booked meeting to discuss last months grievances.  She has not rescheduled meeting.</t>
  </si>
  <si>
    <t>2 PSWs and 1 RPN</t>
  </si>
  <si>
    <t>2 PSWs one just hired and quit after 2 orientation nights</t>
  </si>
  <si>
    <t>Started Babel sub-study in Nutrition Care Practices at end of life in LTC with Jill Morison PhD Candidate Kinesiology and Heather Keller from U of W.  Elissa Bell and Justyna Zmuda presented at an HQO webinar on End of Life Project through Canadian Foundation of Health Initiatives, well received with physician for Palliative Ontario requesting a f/u meeting and another .  Pen Pals for Peace event held, kids from school joined RH pen pals for lunch and to add handprints to the tree mural in chaplain's office.</t>
  </si>
  <si>
    <t>AGM - great turnout.  Supported Heart and Stroke with big bike ride - raised $2000+ (22 members of staff and family participated)</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</si>
  <si>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</si>
  <si>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</si>
  <si>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June 2019 Narrative</t>
  </si>
  <si>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</si>
  <si>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</si>
  <si>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January 2019 Narrative</t>
  </si>
  <si>
    <t xml:space="preserve">
January
Number</t>
  </si>
  <si>
    <t>February</t>
  </si>
  <si>
    <t>March 2019 Narrative</t>
  </si>
  <si>
    <t>September</t>
  </si>
  <si>
    <t>October</t>
  </si>
  <si>
    <t>November</t>
  </si>
  <si>
    <t>December</t>
  </si>
  <si>
    <t>January</t>
  </si>
  <si>
    <t>April 2019 Narrative</t>
  </si>
  <si>
    <t>July 2019 Narrative</t>
  </si>
  <si>
    <t>July
2019</t>
  </si>
  <si>
    <t>12
Month
Average</t>
  </si>
  <si>
    <t>2019
July</t>
  </si>
  <si>
    <t>100% occupancy</t>
  </si>
  <si>
    <t>1 resident awaiting LTC crisis</t>
  </si>
  <si>
    <t>Code White</t>
  </si>
  <si>
    <t>Code White - with newly admitted cognitively impaired resident during night due to disorientation to surroundings</t>
  </si>
  <si>
    <t>one anonymous complaint investigated by Director at RHRA  request regarding 2 AL residents (spouses) and abuse. Both physical &amp; verbal abuse unfounded</t>
  </si>
  <si>
    <t>2 PT Night staff went casual</t>
  </si>
  <si>
    <t xml:space="preserve">Night shift coverage difficulty with PT line resignations, vacation, illness and bereavements; small elevator down for 2 weeks waiting on new brake parts; Wellness Manager coverage had to be filled by Care Attendants due to early maternity leave, vacation and illness; </t>
  </si>
  <si>
    <t>Student organized successful Mobility Device tune-up Clinic; Yoga classes ran run by City Waterloo, well attended by Parkwood but not community; Staff Appreciation BBQ well attended by Suites staff; New and very successful hot wax of knees and feet program run by student &amp; volunteer, will continue to offer weekly for August.</t>
  </si>
  <si>
    <t>1 resident admitted under crisis, was to be admitted in 5 days, received another bed offer and cancelled his admission with us the morning of his admit.  Seems to occur more often then seen in the past.  Will f/u with LHIN to see why this process seems challenging.</t>
  </si>
  <si>
    <t>Continue to have general issues with 3 families that need extra attention.  Families are assigned to specific nursing managers to f/u with concerns on a weekly basis.</t>
  </si>
  <si>
    <t>Schedule for code training does not include summer months.  That being said we are behind with scheduled Codes Grey (Severe Weather Situation) and Code Black (Bomb Threat).  These will be done in August.</t>
  </si>
  <si>
    <t>On all shifts</t>
  </si>
  <si>
    <t>Resident to Resident abuse with injury.  Both residents with dementia one got to close to the other and was pinched, the resident that was pinched punched the aggressor.  HIR and skin tear resulted.  No transfer to ED.</t>
  </si>
  <si>
    <t>Compliance Inspectors X 3 arrived at Parkwood on July 4th and stayed 7 days.  Completed 2 logged complaints f/u related to - neglect, staffing, plan of care and dealing with complaints - no finding.  Also completed f/u on Director Orders X 3 - related to plan of care, PASDs and falls prevention - all resolved and no new findings.  Great results.</t>
  </si>
  <si>
    <t>1 employee off with work place harassment allegation.  Union involved.</t>
  </si>
  <si>
    <t>all PSWs</t>
  </si>
  <si>
    <t>1 PSW did not pass probation - many last minute calls with illness, 1 PSW was not working - terminated, 1 PSW - long term employee left for University Gates - PT day line. 1 PSW was moving out of the province.  We are having difficulty hiring PSWs to fill lines, conscious effort to recruit and retain staff in place.</t>
  </si>
  <si>
    <t>Recruiting PSW - especially for nights; d/t heavy care and challenging behaviours in dementia unit.  Several residents with unpredictable behaviours requiring 1:1 agency staffing (2-3 at any given time - mainly on evenings and nights).  Difficult for night staff to relieve for breaks and still provide care and support for the other 30 residents and other floors for rounds and care.  Night staff are applying for and moving to evenings lines as soon as they are available.  Looking for supports needed for staff on nights (PSW and Registered Staff).  Union meeting to discuss harassment concerns with employee - 2 meetings booked - no findings of harassment - will work with union to provided education for staff in the fall.  WSIB claimed was denied d/t no Form 8 submitted by Medical Practitioner.  Positive collaboration with Regional Union Coordinator.</t>
  </si>
  <si>
    <t xml:space="preserve">Staff Appreciation BBQ happened on July 17th - great success and turn out.  Staff really appreciated the extra attention during a very difficult summer.  3 families donated $ towards the staff appreciation event (unsolicited).  Kick off of the Kindness Project on July 8th - located at Fairview - chosen ambassadors from both PMH and FMH attended along with members of the Leadership Team.  Formal education and initiatives are booked for September 10-13.  </t>
  </si>
  <si>
    <t>Staff annual medication education and med pass review due July 1, only one staff left incomplete; Suites Palliative Quilt completed, to be used to cover deceased on journey out of Parkwood; all dining room chair seats reupholstered; table &amp; chairs purchased for 5 &amp; 6 floor unfinished dens;  2nd consecutive dining room rotation switch with no complaints; student successfully assisted residents to publish monthly Suites newsletter; outside painter hired to catch up on wall repairs and painting was a cost effective time saving venture.</t>
  </si>
  <si>
    <t>2 residents died - no concerns.  1 resident - see above accepted bed and cancelled admission.  Lower than normal death rate.</t>
  </si>
  <si>
    <t>Completed a pilot study on Adverse Event Decision Pathway - the pathway provides questions regarding system error, mitigating factors and behavioural choices of the nurse which, when used with data from your investigation, will promote a consistent framework for making important patient safety decisions. Will add tool to medication error policy.  Transition to IMM software in PCC, collaboration with Remedy'sRx - will assist in reducing errors and monitoring medication supplies received, use of scanning devices. Completed the week of July 15th, went well...working out some minor bugs. Required many hours of nurse management  supports, medication checks and staff education over the month of July.  PMH was the pilot organization for Remedy's transition to IMM.   Implementation of Logistics - software program to track volunteer information, schedules, education.  PMH has over 200 volunteers - we presently use GoldCare Volunteer Module - we are retiring GoldCare soon.  Implementation was started and will be completed by the middle of August.   Received approval for WAVE 2 education funding for palliative care - cost recovery to provide training education for 3 PSW (3 days X 4 hours) and for trainer's time (Justyna and Elissa).  Education booked for end of September and beginning of October (needs to be completed by October 31st).  Resources for education provided by CLRI.  Meeting with St. Louis - approached to be considered for living classroom opportunity - to host PSW classroom and clinical education on site  (also looking at Sunnyside and Fairview).  Great opportunity to support PSW education and the potential to increase our PSW recruitment abilities.  We will work with them in the fall with an expected start date of September of 2020.</t>
  </si>
  <si>
    <t>2019
Aug.</t>
  </si>
  <si>
    <t>February - 2019 Narrative</t>
  </si>
  <si>
    <t>Continue to have a long waitlist to come to PMH - LTC</t>
  </si>
  <si>
    <t>busy month for admissions and deaths</t>
  </si>
  <si>
    <t xml:space="preserve">but continue to have frequent calls (sometimes daily) and visits from family member (M.F. - Bauman) and (C.W.- Snyders) and (J.C. - Snyders) with nuisance requests (Ann, Lyndsay and Glen assigned to be the point person).  </t>
  </si>
  <si>
    <t>Code Yellow, Loss of Essential Services, Code White, Code Black X2</t>
  </si>
  <si>
    <t>3 - all shifts</t>
  </si>
  <si>
    <t xml:space="preserve">Concern raised on Friday - August 30th re: PSW rushed and rough with care, investigation completed on September 3rd - unsubstantiated - PSW was off with an injury and vacation for the past 6 weeks.  Query personality issue, will ask PSW not to provide care to resident or with a 2nd PSW only.  </t>
  </si>
  <si>
    <t>4 Grievances re: shifts and posted schedule.  All denied.  Union Steward has misread the contract - all general concerns, she did not specify which dates she had concerns with.  Glen and Ann are following up.  1 WSIB report from a kitchen staff with allegations of harassment at work - investigation completed over 2 days with Union Area Coordinator - no finding of harassment, some staff don't get along, union to provide some training on bullying and harassment and PMH will have kitchen staff, Stacey and Elisabeth participate.  Waiting for dates and resources from Union.</t>
  </si>
  <si>
    <t>1 PSW hired</t>
  </si>
  <si>
    <t>1 PSW, 1 RPN (didn't work out), 1 laundry aide (Adam Stafford) and T. Stafford's severance completed August 30th.</t>
  </si>
  <si>
    <t>Implementation of Volgistics in Volunteer Services.  Software program to manage HR, education, scheduling of our 200 volunteers.  Data base has been imported.  Laura is working on implementing other options - sign and out, education and communication.      Pharmacy updates are going well - IMM implemented, 3 new treatment carts received and in use, starting pharmacy led med reconciliation with new admissions - will work out any issues and then roll out to include transfers back from hospital.</t>
  </si>
  <si>
    <t>Telephone systems in LTC and Garden Homes - often receive a busy signal the first time people call in, or "this is a long distance call", difficulty transferring to Bauman - will loop back to front office, IP address changed in software program - unable to update.  Might be an issue with Bell lines being overloaded in this area.    Struggling to fill all PSW lines, we have 3 vacant PT lines and minimal casual PSW, system wide issue in Ontario not specific to Waterloo.  Mag lock failure over a weekend in August - all doors to Home and front office remained open - extra staffing and security used - failure of 2 communication boxes, parts available and replaced by Monday.</t>
  </si>
  <si>
    <t>Annual Program reviews completed by Leadership Team at PMH - in the process of being reviewed by Elisabeth</t>
  </si>
  <si>
    <t>total tenants 85</t>
  </si>
  <si>
    <t>one home vacant waiting to sell total tenants 26</t>
  </si>
  <si>
    <t>one spouse death and one spouse to LTC - rooms still full</t>
  </si>
  <si>
    <t xml:space="preserve">Mock evacuation &amp; bomb threat </t>
  </si>
  <si>
    <t>Public Health for pool - no unmet; TSSA(elevators) - some issues to address - referred to Delta</t>
  </si>
  <si>
    <t>2 PT Night lines needed to be filled; new maintenance staff started</t>
  </si>
  <si>
    <t>3 summer students finished; one staff left for registered nurse position as had worked as PSW while seeking status in Canada; retirement of Linda an original recreation/aquatic staff from opening</t>
  </si>
  <si>
    <t xml:space="preserve">staff training on Suites heating &amp; cooling system; resident satisfaction surveys distributed &amp; compiled; </t>
  </si>
  <si>
    <t xml:space="preserve">preparing for first medical cannabis resident medication administration; roof leak repairs finally all resolved; still need to recruit casual staff for call-ins and vacation back fill; 2 day/eve staff found work other places (one found a  FT line and one a line  in registered nurse field); hiring qualified person to fill recreation/aquatic position and then in November a maternity leave of the same; staff shortages continue due to bereavements, illness and staff resignations </t>
  </si>
  <si>
    <t>Aug.
2019</t>
  </si>
  <si>
    <t>12
 Month 
Sum</t>
  </si>
  <si>
    <t>August 2019 - Narrative</t>
  </si>
  <si>
    <t>August
Number</t>
  </si>
  <si>
    <r>
      <t xml:space="preserve">Code Training </t>
    </r>
    <r>
      <rPr>
        <sz val="12"/>
        <color theme="1"/>
        <rFont val="Calibri"/>
        <family val="2"/>
        <scheme val="minor"/>
      </rPr>
      <t>(</t>
    </r>
    <r>
      <rPr>
        <i/>
        <sz val="12"/>
        <color theme="1"/>
        <rFont val="Calibri"/>
        <family val="2"/>
        <scheme val="minor"/>
      </rPr>
      <t>name codes</t>
    </r>
    <r>
      <rPr>
        <sz val="12"/>
        <color theme="1"/>
        <rFont val="Calibri"/>
        <family val="2"/>
        <scheme val="minor"/>
      </rPr>
      <t>)</t>
    </r>
  </si>
  <si>
    <r>
      <t>Code Training (</t>
    </r>
    <r>
      <rPr>
        <i/>
        <sz val="11"/>
        <color theme="1"/>
        <rFont val="Calibri"/>
        <family val="2"/>
        <scheme val="minor"/>
      </rPr>
      <t>name codes</t>
    </r>
    <r>
      <rPr>
        <sz val="11"/>
        <color theme="1"/>
        <rFont val="Calibri"/>
        <family val="2"/>
        <scheme val="minor"/>
      </rPr>
      <t>)</t>
    </r>
  </si>
  <si>
    <t>staff medical cannabis Inservice; multiple events organized by the summer students: Beach party, Carnival party;  MP Bardish Chagger visited; Food Committee meeting held; Chaplain's lunch in dining room every Wednesday continues as a success; successful hands on Lee Valley workshop with residents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</si>
</sst>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1"/>
      <color rgb="FFFFFF00"/>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8"/>
      <name val="Calibri"/>
      <family val="2"/>
      <scheme val="minor"/>
    </font>
    <font>
      <b/>
      <i/>
      <sz val="11"/>
      <color theme="1"/>
      <name val="Calibri"/>
      <family val="2"/>
      <scheme val="minor"/>
    </font>
    <font>
      <b/>
      <sz val="18"/>
      <color theme="1"/>
      <name val="Calibri"/>
      <family val="2"/>
      <scheme val="minor"/>
    </font>
    <font>
      <sz val="12"/>
      <color theme="1"/>
      <name val="Calibri"/>
      <family val="2"/>
      <scheme val="minor"/>
    </font>
    <font>
      <b/>
      <sz val="12"/>
      <color indexed="9"/>
      <name val="Calibri"/>
      <family val="2"/>
      <scheme val="minor"/>
    </font>
    <font>
      <i/>
      <sz val="12"/>
      <color theme="1"/>
      <name val="Calibri"/>
      <family val="2"/>
      <scheme val="minor"/>
    </font>
    <font>
      <b/>
      <sz val="12"/>
      <color theme="0"/>
      <name val="Calibri"/>
      <family val="2"/>
      <scheme val="minor"/>
    </font>
  </fonts>
  <fills count="12">
    <fill>
      <patternFill patternType="none"/>
    </fill>
    <fill>
      <patternFill patternType="gray125"/>
    </fill>
    <fill>
      <patternFill patternType="solid">
        <fgColor theme="9"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9"/>
        <bgColor theme="9"/>
      </patternFill>
    </fill>
    <fill>
      <patternFill patternType="solid">
        <fgColor theme="9" tint="0.59999389629810485"/>
        <bgColor theme="9" tint="0.79998168889431442"/>
      </patternFill>
    </fill>
    <fill>
      <patternFill patternType="solid">
        <fgColor theme="9" tint="-0.249977111117893"/>
        <bgColor theme="9"/>
      </patternFill>
    </fill>
    <fill>
      <patternFill patternType="solid">
        <fgColor theme="9" tint="0.79998168889431442"/>
        <bgColor theme="9" tint="0.79998168889431442"/>
      </patternFill>
    </fill>
  </fills>
  <borders count="42">
    <border>
      <left/>
      <right/>
      <top/>
      <bottom/>
      <diagonal/>
    </border>
    <border>
      <left style="thin">
        <color theme="9" tint="-0.24994659260841701"/>
      </left>
      <right style="thin">
        <color theme="9" tint="-0.24994659260841701"/>
      </right>
      <top/>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diagonal/>
    </border>
    <border>
      <left/>
      <right style="medium">
        <color theme="6" tint="-0.24994659260841701"/>
      </right>
      <top/>
      <bottom/>
      <diagonal/>
    </border>
    <border>
      <left style="medium">
        <color theme="6" tint="-0.2499465926084170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theme="6" tint="-0.24994659260841701"/>
      </right>
      <top/>
      <bottom style="dotted">
        <color auto="1"/>
      </bottom>
      <diagonal/>
    </border>
    <border>
      <left style="medium">
        <color theme="6" tint="-0.2499465926084170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theme="6" tint="-0.24994659260841701"/>
      </right>
      <top style="dotted">
        <color auto="1"/>
      </top>
      <bottom style="dotted">
        <color auto="1"/>
      </bottom>
      <diagonal/>
    </border>
    <border>
      <left style="medium">
        <color theme="6" tint="-0.2499465926084170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medium">
        <color theme="6" tint="-0.24994659260841701"/>
      </right>
      <top style="dotted">
        <color auto="1"/>
      </top>
      <bottom style="double">
        <color auto="1"/>
      </bottom>
      <diagonal/>
    </border>
    <border>
      <left style="medium">
        <color theme="6" tint="-0.24994659260841701"/>
      </left>
      <right/>
      <top style="double">
        <color auto="1"/>
      </top>
      <bottom/>
      <diagonal/>
    </border>
    <border>
      <left/>
      <right/>
      <top style="double">
        <color auto="1"/>
      </top>
      <bottom/>
      <diagonal/>
    </border>
    <border>
      <left/>
      <right style="medium">
        <color theme="6" tint="-0.24994659260841701"/>
      </right>
      <top style="double">
        <color auto="1"/>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right/>
      <top style="medium">
        <color theme="0" tint="-0.24994659260841701"/>
      </top>
      <bottom/>
      <diagonal/>
    </border>
    <border>
      <left style="medium">
        <color theme="6" tint="-0.24994659260841701"/>
      </left>
      <right/>
      <top style="medium">
        <color theme="0" tint="-0.24994659260841701"/>
      </top>
      <bottom/>
      <diagonal/>
    </border>
    <border>
      <left/>
      <right style="medium">
        <color theme="6" tint="-0.24994659260841701"/>
      </right>
      <top style="medium">
        <color theme="0" tint="-0.24994659260841701"/>
      </top>
      <bottom/>
      <diagonal/>
    </border>
    <border>
      <left style="thin">
        <color theme="5" tint="-0.24994659260841701"/>
      </left>
      <right style="thin">
        <color theme="5" tint="-0.24994659260841701"/>
      </right>
      <top/>
      <bottom/>
      <diagonal/>
    </border>
    <border>
      <left style="thin">
        <color theme="5" tint="-0.24994659260841701"/>
      </left>
      <right/>
      <top/>
      <bottom/>
      <diagonal/>
    </border>
    <border>
      <left/>
      <right style="thin">
        <color theme="5" tint="-0.24994659260841701"/>
      </right>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top/>
      <bottom style="thin">
        <color theme="9" tint="-0.24994659260841701"/>
      </bottom>
      <diagonal/>
    </border>
    <border>
      <left/>
      <right/>
      <top style="thin">
        <color theme="9" tint="-0.24994659260841701"/>
      </top>
      <bottom style="thin">
        <color theme="9" tint="-0.24994659260841701"/>
      </bottom>
      <diagonal/>
    </border>
    <border>
      <left style="thin">
        <color theme="9" tint="-0.24994659260841701"/>
      </left>
      <right/>
      <top/>
      <bottom/>
      <diagonal/>
    </border>
    <border>
      <left/>
      <right style="thin">
        <color theme="9" tint="-0.24994659260841701"/>
      </right>
      <top/>
      <bottom/>
      <diagonal/>
    </border>
  </borders>
  <cellStyleXfs count="1">
    <xf numFmtId="0" fontId="0" fillId="0" borderId="0"/>
  </cellStyleXfs>
  <cellXfs count="253">
    <xf numFmtId="0" fontId="0" fillId="0" borderId="0" xfId="0"/>
    <xf numFmtId="0" fontId="3" fillId="0" borderId="0" xfId="0" applyFont="1" applyBorder="1"/>
    <xf numFmtId="0" fontId="0" fillId="0" borderId="0" xfId="0" applyBorder="1" applyAlignment="1">
      <alignment vertical="top" wrapText="1"/>
    </xf>
    <xf numFmtId="0" fontId="2" fillId="0" borderId="0" xfId="0" applyFont="1" applyFill="1" applyBorder="1" applyAlignment="1">
      <alignment horizontal="right" vertical="top" wrapText="1"/>
    </xf>
    <xf numFmtId="17" fontId="0" fillId="0" borderId="0" xfId="0" applyNumberFormat="1"/>
    <xf numFmtId="0" fontId="0" fillId="0" borderId="0" xfId="0" applyAlignment="1">
      <alignment wrapText="1"/>
    </xf>
    <xf numFmtId="0" fontId="0" fillId="0" borderId="1" xfId="0" applyBorder="1" applyAlignment="1">
      <alignment horizontal="center"/>
    </xf>
    <xf numFmtId="0" fontId="0" fillId="0" borderId="0" xfId="0" applyAlignment="1">
      <alignment horizontal="center"/>
    </xf>
    <xf numFmtId="0" fontId="1" fillId="3" borderId="0" xfId="0" applyFont="1" applyFill="1" applyBorder="1" applyAlignment="1">
      <alignment vertical="top" wrapText="1"/>
    </xf>
    <xf numFmtId="0" fontId="7" fillId="3" borderId="0" xfId="0" applyFont="1" applyFill="1" applyBorder="1" applyAlignment="1">
      <alignment vertical="top" wrapText="1"/>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0" xfId="0" applyFont="1"/>
    <xf numFmtId="0" fontId="2" fillId="0" borderId="0" xfId="0" applyFont="1"/>
    <xf numFmtId="0" fontId="0" fillId="0" borderId="0" xfId="0" applyBorder="1"/>
    <xf numFmtId="0" fontId="0" fillId="7" borderId="0" xfId="0" applyFill="1" applyBorder="1"/>
    <xf numFmtId="0" fontId="0" fillId="7" borderId="0" xfId="0" applyFill="1"/>
    <xf numFmtId="0" fontId="0" fillId="7" borderId="0" xfId="0" applyFill="1" applyAlignment="1">
      <alignment horizontal="center"/>
    </xf>
    <xf numFmtId="0" fontId="0" fillId="7" borderId="0" xfId="0" applyFill="1" applyAlignment="1">
      <alignment wrapText="1"/>
    </xf>
    <xf numFmtId="0" fontId="4" fillId="4" borderId="5" xfId="0" applyFont="1" applyFill="1" applyBorder="1" applyAlignment="1">
      <alignment horizontal="left" indent="3"/>
    </xf>
    <xf numFmtId="0" fontId="4" fillId="4" borderId="0" xfId="0" applyFont="1" applyFill="1" applyBorder="1"/>
    <xf numFmtId="0" fontId="9" fillId="5" borderId="1" xfId="0" applyFont="1" applyFill="1" applyBorder="1" applyAlignment="1">
      <alignment horizontal="center"/>
    </xf>
    <xf numFmtId="0" fontId="0" fillId="0" borderId="25" xfId="0" applyBorder="1" applyAlignment="1">
      <alignment horizontal="center"/>
    </xf>
    <xf numFmtId="0" fontId="9" fillId="5" borderId="1" xfId="0" applyFont="1" applyFill="1" applyBorder="1"/>
    <xf numFmtId="0" fontId="9" fillId="5" borderId="1" xfId="0" applyFont="1" applyFill="1" applyBorder="1" applyAlignment="1">
      <alignment horizontal="left"/>
    </xf>
    <xf numFmtId="0" fontId="3" fillId="0" borderId="1" xfId="0" applyFont="1" applyBorder="1"/>
    <xf numFmtId="0" fontId="0" fillId="0" borderId="1" xfId="0" applyBorder="1"/>
    <xf numFmtId="0" fontId="1" fillId="2" borderId="1" xfId="0" applyFont="1" applyFill="1" applyBorder="1" applyAlignment="1">
      <alignment vertical="top"/>
    </xf>
    <xf numFmtId="0" fontId="0" fillId="0" borderId="1" xfId="0"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right" vertical="top" wrapText="1"/>
    </xf>
    <xf numFmtId="0" fontId="7" fillId="2" borderId="1" xfId="0" applyFont="1" applyFill="1" applyBorder="1" applyAlignment="1">
      <alignment vertical="top"/>
    </xf>
    <xf numFmtId="0" fontId="0" fillId="0" borderId="1" xfId="0" applyBorder="1" applyAlignment="1">
      <alignment wrapText="1"/>
    </xf>
    <xf numFmtId="0" fontId="3" fillId="0" borderId="29" xfId="0" applyFont="1" applyBorder="1"/>
    <xf numFmtId="0" fontId="0" fillId="0" borderId="30" xfId="0" applyBorder="1" applyAlignment="1">
      <alignment horizontal="center"/>
    </xf>
    <xf numFmtId="0" fontId="1" fillId="2" borderId="32" xfId="0" applyFont="1" applyFill="1" applyBorder="1" applyAlignment="1">
      <alignment vertical="top"/>
    </xf>
    <xf numFmtId="0" fontId="0" fillId="0" borderId="28" xfId="0" applyBorder="1"/>
    <xf numFmtId="0" fontId="0" fillId="0" borderId="32" xfId="0" applyBorder="1" applyAlignment="1">
      <alignment vertical="top" wrapText="1"/>
    </xf>
    <xf numFmtId="0" fontId="0" fillId="0" borderId="34" xfId="0" applyBorder="1" applyAlignment="1">
      <alignment vertical="top" wrapText="1"/>
    </xf>
    <xf numFmtId="0" fontId="0" fillId="0" borderId="36" xfId="0" applyBorder="1"/>
    <xf numFmtId="0" fontId="0" fillId="0" borderId="37" xfId="0" applyBorder="1"/>
    <xf numFmtId="0" fontId="0" fillId="0" borderId="31" xfId="0" applyBorder="1"/>
    <xf numFmtId="0" fontId="0" fillId="0" borderId="38" xfId="0" applyBorder="1"/>
    <xf numFmtId="0" fontId="9" fillId="5" borderId="35" xfId="0" applyFont="1" applyFill="1" applyBorder="1"/>
    <xf numFmtId="0" fontId="9" fillId="5" borderId="35" xfId="0" applyFont="1" applyFill="1" applyBorder="1" applyAlignment="1">
      <alignment horizontal="center"/>
    </xf>
    <xf numFmtId="0" fontId="9" fillId="5" borderId="35" xfId="0" applyFont="1" applyFill="1" applyBorder="1" applyAlignment="1">
      <alignment horizontal="left"/>
    </xf>
    <xf numFmtId="0" fontId="2" fillId="0" borderId="30" xfId="0" applyFont="1" applyFill="1" applyBorder="1" applyAlignment="1">
      <alignment horizontal="right" vertical="top" wrapText="1"/>
    </xf>
    <xf numFmtId="0" fontId="0" fillId="0" borderId="30" xfId="0" applyBorder="1"/>
    <xf numFmtId="0" fontId="0" fillId="0" borderId="30" xfId="0" applyBorder="1" applyAlignment="1">
      <alignment wrapText="1"/>
    </xf>
    <xf numFmtId="0" fontId="3" fillId="0" borderId="27" xfId="0" applyFont="1" applyBorder="1"/>
    <xf numFmtId="0" fontId="0" fillId="0" borderId="26" xfId="0" applyBorder="1" applyAlignment="1">
      <alignment wrapText="1"/>
    </xf>
    <xf numFmtId="0" fontId="7" fillId="3" borderId="27" xfId="0" applyFont="1" applyFill="1" applyBorder="1" applyAlignment="1">
      <alignment vertical="top" wrapText="1"/>
    </xf>
    <xf numFmtId="0" fontId="0" fillId="0" borderId="26" xfId="0" applyBorder="1" applyAlignment="1">
      <alignment horizontal="left" wrapText="1"/>
    </xf>
    <xf numFmtId="0" fontId="0" fillId="0" borderId="27" xfId="0" applyBorder="1" applyAlignment="1">
      <alignment vertical="top" wrapText="1"/>
    </xf>
    <xf numFmtId="0" fontId="2" fillId="0" borderId="27" xfId="0" applyFont="1" applyFill="1" applyBorder="1" applyAlignment="1">
      <alignment horizontal="right" vertical="top" wrapText="1"/>
    </xf>
    <xf numFmtId="0" fontId="9" fillId="5" borderId="28" xfId="0" applyFont="1" applyFill="1" applyBorder="1"/>
    <xf numFmtId="0" fontId="9" fillId="5" borderId="28" xfId="0" applyFont="1" applyFill="1" applyBorder="1" applyAlignment="1">
      <alignment horizontal="center"/>
    </xf>
    <xf numFmtId="0" fontId="9" fillId="5" borderId="28" xfId="0" applyFont="1" applyFill="1" applyBorder="1" applyAlignment="1">
      <alignment horizontal="left"/>
    </xf>
    <xf numFmtId="0" fontId="0" fillId="0" borderId="28" xfId="0" applyBorder="1" applyAlignment="1">
      <alignment horizontal="center"/>
    </xf>
    <xf numFmtId="0" fontId="7" fillId="2" borderId="32" xfId="0" applyFont="1" applyFill="1" applyBorder="1" applyAlignment="1">
      <alignment vertical="top"/>
    </xf>
    <xf numFmtId="0" fontId="0" fillId="0" borderId="33" xfId="0" applyBorder="1"/>
    <xf numFmtId="0" fontId="1" fillId="0" borderId="32" xfId="0" applyFont="1" applyFill="1" applyBorder="1" applyAlignment="1">
      <alignment vertical="top" wrapText="1"/>
    </xf>
    <xf numFmtId="0" fontId="2" fillId="0" borderId="32" xfId="0" applyFont="1" applyFill="1" applyBorder="1" applyAlignment="1">
      <alignment horizontal="right" vertical="top" wrapText="1"/>
    </xf>
    <xf numFmtId="0" fontId="2" fillId="0" borderId="34" xfId="0" applyFont="1" applyFill="1" applyBorder="1" applyAlignment="1">
      <alignment horizontal="right" vertical="top" wrapText="1"/>
    </xf>
    <xf numFmtId="0" fontId="0" fillId="0" borderId="35" xfId="0" applyBorder="1" applyAlignment="1">
      <alignment horizontal="center"/>
    </xf>
    <xf numFmtId="0" fontId="3" fillId="0" borderId="38" xfId="0" applyFont="1" applyBorder="1"/>
    <xf numFmtId="0" fontId="7" fillId="2" borderId="39" xfId="0" applyFont="1" applyFill="1" applyBorder="1" applyAlignment="1">
      <alignment vertical="top"/>
    </xf>
    <xf numFmtId="0" fontId="0" fillId="0" borderId="39" xfId="0" applyBorder="1"/>
    <xf numFmtId="0" fontId="0" fillId="0" borderId="39" xfId="0" applyBorder="1" applyAlignment="1">
      <alignment vertical="top" wrapText="1"/>
    </xf>
    <xf numFmtId="0" fontId="1" fillId="0" borderId="39" xfId="0" applyFont="1" applyFill="1" applyBorder="1" applyAlignment="1">
      <alignment vertical="top" wrapText="1"/>
    </xf>
    <xf numFmtId="0" fontId="2" fillId="0" borderId="39" xfId="0" applyFont="1" applyFill="1" applyBorder="1" applyAlignment="1">
      <alignment horizontal="right" vertical="top" wrapText="1"/>
    </xf>
    <xf numFmtId="0" fontId="2" fillId="0" borderId="37" xfId="0" applyFont="1" applyFill="1" applyBorder="1" applyAlignment="1">
      <alignment horizontal="right" vertical="top" wrapText="1"/>
    </xf>
    <xf numFmtId="0" fontId="0" fillId="0" borderId="40" xfId="0" applyBorder="1"/>
    <xf numFmtId="0" fontId="3" fillId="0" borderId="41" xfId="0" applyFont="1" applyBorder="1"/>
    <xf numFmtId="0" fontId="7" fillId="2" borderId="41" xfId="0" applyFont="1" applyFill="1" applyBorder="1" applyAlignment="1">
      <alignment vertical="top"/>
    </xf>
    <xf numFmtId="0" fontId="0" fillId="0" borderId="41" xfId="0" applyBorder="1" applyAlignment="1">
      <alignment vertical="top" wrapText="1"/>
    </xf>
    <xf numFmtId="0" fontId="1" fillId="0" borderId="41" xfId="0" applyFont="1" applyFill="1" applyBorder="1" applyAlignment="1">
      <alignment vertical="top" wrapText="1"/>
    </xf>
    <xf numFmtId="0" fontId="2" fillId="0" borderId="41" xfId="0" applyFont="1" applyFill="1" applyBorder="1" applyAlignment="1">
      <alignment horizontal="right" vertical="top" wrapText="1"/>
    </xf>
    <xf numFmtId="1" fontId="0" fillId="0" borderId="28" xfId="0" applyNumberFormat="1" applyBorder="1" applyAlignment="1">
      <alignment horizontal="center"/>
    </xf>
    <xf numFmtId="0" fontId="3" fillId="0" borderId="28" xfId="0" applyFont="1" applyBorder="1"/>
    <xf numFmtId="0" fontId="7" fillId="2" borderId="28" xfId="0" applyFont="1" applyFill="1" applyBorder="1" applyAlignment="1">
      <alignment vertical="top"/>
    </xf>
    <xf numFmtId="0" fontId="0" fillId="0" borderId="28" xfId="0" applyBorder="1" applyAlignment="1">
      <alignment vertical="top" wrapText="1"/>
    </xf>
    <xf numFmtId="0" fontId="1" fillId="0" borderId="28" xfId="0" applyFont="1" applyFill="1" applyBorder="1" applyAlignment="1">
      <alignment vertical="top" wrapText="1"/>
    </xf>
    <xf numFmtId="0" fontId="2" fillId="0" borderId="28" xfId="0" applyFont="1" applyFill="1" applyBorder="1" applyAlignment="1">
      <alignment horizontal="right" vertical="top" wrapText="1"/>
    </xf>
    <xf numFmtId="0" fontId="9" fillId="5" borderId="40" xfId="0" applyFont="1" applyFill="1" applyBorder="1"/>
    <xf numFmtId="0" fontId="9" fillId="5" borderId="41" xfId="0" applyFont="1" applyFill="1" applyBorder="1" applyAlignment="1">
      <alignment horizontal="left"/>
    </xf>
    <xf numFmtId="0" fontId="3" fillId="5" borderId="35" xfId="0" applyFont="1" applyFill="1" applyBorder="1"/>
    <xf numFmtId="0" fontId="0" fillId="0" borderId="25" xfId="0" applyBorder="1" applyAlignment="1">
      <alignment horizontal="center" wrapText="1"/>
    </xf>
    <xf numFmtId="0" fontId="24" fillId="0" borderId="0" xfId="0" applyFont="1"/>
    <xf numFmtId="0" fontId="0" fillId="0" borderId="0" xfId="0" applyFont="1"/>
    <xf numFmtId="0" fontId="0" fillId="0" borderId="1" xfId="0" applyFont="1" applyBorder="1" applyAlignment="1">
      <alignment horizontal="center"/>
    </xf>
    <xf numFmtId="0" fontId="0" fillId="0" borderId="1" xfId="0" applyFont="1" applyBorder="1"/>
    <xf numFmtId="0" fontId="0" fillId="0" borderId="1" xfId="0" applyFont="1" applyBorder="1" applyAlignment="1">
      <alignment wrapText="1"/>
    </xf>
    <xf numFmtId="0" fontId="0" fillId="0" borderId="1" xfId="0" applyFont="1" applyBorder="1" applyAlignment="1">
      <alignment vertical="top" wrapText="1"/>
    </xf>
    <xf numFmtId="0" fontId="0" fillId="0" borderId="1" xfId="0" applyFont="1" applyBorder="1" applyAlignment="1">
      <alignment horizontal="left" wrapText="1"/>
    </xf>
    <xf numFmtId="0" fontId="0" fillId="0" borderId="30" xfId="0" applyFont="1" applyBorder="1" applyAlignment="1">
      <alignment horizontal="center"/>
    </xf>
    <xf numFmtId="0" fontId="0" fillId="0" borderId="30" xfId="0" applyFont="1" applyBorder="1" applyAlignment="1">
      <alignment wrapText="1"/>
    </xf>
    <xf numFmtId="0" fontId="0" fillId="7" borderId="0" xfId="0" applyFont="1" applyFill="1"/>
    <xf numFmtId="0" fontId="0" fillId="7" borderId="0" xfId="0" applyFont="1" applyFill="1" applyAlignment="1">
      <alignment horizontal="center"/>
    </xf>
    <xf numFmtId="0" fontId="0" fillId="0" borderId="25" xfId="0" applyFont="1" applyBorder="1" applyAlignment="1">
      <alignment horizontal="center" wrapText="1"/>
    </xf>
    <xf numFmtId="0" fontId="0" fillId="0" borderId="0" xfId="0" applyFont="1" applyBorder="1"/>
    <xf numFmtId="0" fontId="0" fillId="0" borderId="25"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vertical="top" wrapText="1"/>
    </xf>
    <xf numFmtId="0" fontId="0" fillId="0" borderId="0" xfId="0" applyFont="1" applyBorder="1" applyAlignment="1">
      <alignment wrapText="1"/>
    </xf>
    <xf numFmtId="0" fontId="0" fillId="0" borderId="0" xfId="0" applyFont="1" applyAlignment="1">
      <alignment horizontal="center"/>
    </xf>
    <xf numFmtId="0" fontId="9" fillId="0" borderId="1" xfId="0" applyFont="1" applyBorder="1"/>
    <xf numFmtId="0" fontId="25" fillId="0" borderId="1" xfId="0" applyFont="1" applyBorder="1" applyAlignment="1">
      <alignment horizontal="center"/>
    </xf>
    <xf numFmtId="0" fontId="25" fillId="0" borderId="1" xfId="0" applyFont="1" applyBorder="1"/>
    <xf numFmtId="0" fontId="26" fillId="2" borderId="1" xfId="0" applyFont="1" applyFill="1" applyBorder="1" applyAlignment="1">
      <alignment vertical="top"/>
    </xf>
    <xf numFmtId="0" fontId="25" fillId="0" borderId="1" xfId="0" applyFont="1" applyBorder="1" applyAlignment="1">
      <alignment horizontal="center" wrapText="1"/>
    </xf>
    <xf numFmtId="0" fontId="25" fillId="0" borderId="1" xfId="0" applyFont="1" applyBorder="1" applyAlignment="1">
      <alignment wrapText="1"/>
    </xf>
    <xf numFmtId="0" fontId="25" fillId="0" borderId="1" xfId="0" applyFont="1" applyBorder="1" applyAlignment="1">
      <alignment vertical="top" wrapText="1"/>
    </xf>
    <xf numFmtId="0" fontId="28" fillId="0" borderId="1" xfId="0" applyFont="1" applyFill="1" applyBorder="1" applyAlignment="1">
      <alignment vertical="top" wrapText="1"/>
    </xf>
    <xf numFmtId="0" fontId="9" fillId="0" borderId="1" xfId="0" applyFont="1" applyFill="1" applyBorder="1" applyAlignment="1">
      <alignment horizontal="right" vertical="top" wrapText="1"/>
    </xf>
    <xf numFmtId="0" fontId="9" fillId="0" borderId="30" xfId="0" applyFont="1" applyFill="1" applyBorder="1" applyAlignment="1">
      <alignment horizontal="right" vertical="top" wrapText="1"/>
    </xf>
    <xf numFmtId="0" fontId="25" fillId="0" borderId="30" xfId="0" applyFont="1" applyBorder="1" applyAlignment="1">
      <alignment horizontal="center" wrapText="1"/>
    </xf>
    <xf numFmtId="0" fontId="25" fillId="0" borderId="30" xfId="0" applyFont="1" applyBorder="1" applyAlignment="1">
      <alignment wrapText="1"/>
    </xf>
    <xf numFmtId="0" fontId="25" fillId="0" borderId="25" xfId="0" applyFont="1" applyBorder="1" applyAlignment="1">
      <alignment horizontal="center"/>
    </xf>
    <xf numFmtId="0" fontId="25" fillId="0" borderId="0" xfId="0" applyFont="1" applyBorder="1"/>
    <xf numFmtId="0" fontId="25" fillId="0" borderId="0" xfId="0" applyFont="1" applyBorder="1" applyAlignment="1">
      <alignment wrapText="1"/>
    </xf>
    <xf numFmtId="0" fontId="25" fillId="0" borderId="0" xfId="0" applyFont="1" applyBorder="1" applyAlignment="1">
      <alignment vertical="top" wrapText="1"/>
    </xf>
    <xf numFmtId="0" fontId="9" fillId="0" borderId="0" xfId="0" applyFont="1" applyFill="1" applyBorder="1" applyAlignment="1">
      <alignment horizontal="right" vertical="top" wrapText="1"/>
    </xf>
    <xf numFmtId="0" fontId="9" fillId="0" borderId="0" xfId="0" applyFont="1" applyBorder="1" applyAlignment="1">
      <alignment horizontal="left" vertical="center"/>
    </xf>
    <xf numFmtId="0" fontId="26" fillId="3" borderId="0" xfId="0" applyFont="1" applyFill="1" applyBorder="1" applyAlignment="1">
      <alignment horizontal="left" vertical="center" wrapText="1"/>
    </xf>
    <xf numFmtId="0" fontId="0" fillId="7" borderId="0" xfId="0" applyFill="1" applyAlignment="1">
      <alignment horizontal="center" vertical="center"/>
    </xf>
    <xf numFmtId="0" fontId="0" fillId="0" borderId="30" xfId="0" applyBorder="1" applyAlignment="1">
      <alignment horizontal="center" vertical="center" wrapText="1"/>
    </xf>
    <xf numFmtId="0" fontId="0" fillId="2" borderId="30" xfId="0" applyFill="1" applyBorder="1" applyAlignment="1">
      <alignment horizontal="center" vertical="center" wrapText="1"/>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7" borderId="0" xfId="0" applyFill="1" applyAlignment="1">
      <alignment vertical="top"/>
    </xf>
    <xf numFmtId="0" fontId="0" fillId="0" borderId="0" xfId="0" applyAlignment="1">
      <alignment vertical="top"/>
    </xf>
    <xf numFmtId="0" fontId="3" fillId="0" borderId="29" xfId="0" applyFont="1" applyBorder="1" applyAlignment="1">
      <alignment vertical="center"/>
    </xf>
    <xf numFmtId="0" fontId="0" fillId="0" borderId="28" xfId="0" applyBorder="1" applyAlignment="1">
      <alignment horizontal="center" wrapText="1"/>
    </xf>
    <xf numFmtId="0" fontId="0" fillId="0" borderId="28" xfId="0" applyBorder="1" applyAlignment="1">
      <alignment horizontal="center" vertical="center" wrapText="1"/>
    </xf>
    <xf numFmtId="0" fontId="0" fillId="0" borderId="28" xfId="0" applyBorder="1" applyAlignment="1">
      <alignment vertical="center" wrapText="1"/>
    </xf>
    <xf numFmtId="0" fontId="0" fillId="7" borderId="28" xfId="0" applyFill="1" applyBorder="1"/>
    <xf numFmtId="0" fontId="0" fillId="7" borderId="28" xfId="0" applyFill="1" applyBorder="1" applyAlignment="1">
      <alignment horizontal="center"/>
    </xf>
    <xf numFmtId="0" fontId="0" fillId="11" borderId="28" xfId="0" applyFont="1" applyFill="1" applyBorder="1" applyAlignment="1">
      <alignment horizontal="center" vertical="center" wrapText="1"/>
    </xf>
    <xf numFmtId="0" fontId="0" fillId="0" borderId="28" xfId="0" applyFont="1" applyBorder="1" applyAlignment="1">
      <alignment horizontal="center" vertical="center" wrapText="1"/>
    </xf>
    <xf numFmtId="0" fontId="9" fillId="5" borderId="28" xfId="0" applyFont="1" applyFill="1" applyBorder="1" applyAlignment="1">
      <alignment vertical="center"/>
    </xf>
    <xf numFmtId="0" fontId="9" fillId="5" borderId="28" xfId="0" applyFont="1" applyFill="1" applyBorder="1" applyAlignment="1">
      <alignment horizontal="center" vertical="center"/>
    </xf>
    <xf numFmtId="0" fontId="9" fillId="5" borderId="28" xfId="0" applyFont="1" applyFill="1" applyBorder="1" applyAlignment="1">
      <alignment horizontal="left" vertical="center"/>
    </xf>
    <xf numFmtId="0" fontId="3" fillId="0" borderId="28" xfId="0" applyFont="1" applyBorder="1" applyAlignment="1">
      <alignment vertical="center"/>
    </xf>
    <xf numFmtId="0" fontId="7" fillId="2" borderId="28" xfId="0" applyFont="1" applyFill="1" applyBorder="1" applyAlignment="1">
      <alignment vertical="center"/>
    </xf>
    <xf numFmtId="0" fontId="1" fillId="0" borderId="28" xfId="0" applyFont="1" applyFill="1" applyBorder="1" applyAlignment="1">
      <alignment vertical="center" wrapText="1"/>
    </xf>
    <xf numFmtId="0" fontId="2" fillId="0" borderId="28" xfId="0" applyFont="1" applyFill="1" applyBorder="1" applyAlignment="1">
      <alignment horizontal="right" vertical="center" wrapText="1"/>
    </xf>
    <xf numFmtId="0" fontId="25" fillId="0" borderId="28" xfId="0" applyFont="1" applyBorder="1" applyAlignment="1">
      <alignment vertical="center"/>
    </xf>
    <xf numFmtId="0" fontId="25" fillId="0" borderId="28" xfId="0" applyFont="1" applyBorder="1"/>
    <xf numFmtId="164" fontId="0" fillId="0" borderId="0" xfId="0" applyNumberFormat="1"/>
    <xf numFmtId="0" fontId="7" fillId="2" borderId="32" xfId="0" applyFont="1" applyFill="1" applyBorder="1" applyAlignment="1">
      <alignment vertical="top" wrapText="1"/>
    </xf>
    <xf numFmtId="0" fontId="0" fillId="0" borderId="33" xfId="0" applyBorder="1" applyAlignment="1">
      <alignment wrapText="1"/>
    </xf>
    <xf numFmtId="0" fontId="0" fillId="0" borderId="36" xfId="0" applyBorder="1" applyAlignment="1">
      <alignment wrapText="1"/>
    </xf>
    <xf numFmtId="0" fontId="1" fillId="10" borderId="30" xfId="0" applyFont="1" applyFill="1" applyBorder="1" applyAlignment="1">
      <alignment horizontal="center" vertical="center" wrapText="1"/>
    </xf>
    <xf numFmtId="1" fontId="0" fillId="0" borderId="28" xfId="0" applyNumberFormat="1" applyBorder="1" applyAlignment="1">
      <alignment horizontal="center" vertical="center"/>
    </xf>
    <xf numFmtId="0" fontId="0" fillId="0" borderId="30" xfId="0" applyBorder="1" applyAlignment="1">
      <alignment horizontal="center" wrapText="1"/>
    </xf>
    <xf numFmtId="0" fontId="0" fillId="0" borderId="28" xfId="0" applyBorder="1" applyAlignment="1">
      <alignment vertical="center"/>
    </xf>
    <xf numFmtId="9" fontId="0" fillId="0" borderId="28" xfId="0" applyNumberFormat="1" applyBorder="1" applyAlignment="1">
      <alignment horizontal="center" vertical="center"/>
    </xf>
    <xf numFmtId="0" fontId="2" fillId="0" borderId="28" xfId="0" applyFont="1" applyFill="1" applyBorder="1" applyAlignment="1">
      <alignment vertical="center" wrapText="1"/>
    </xf>
    <xf numFmtId="0" fontId="1" fillId="10" borderId="31" xfId="0" applyFont="1" applyFill="1" applyBorder="1" applyAlignment="1">
      <alignment horizontal="center" vertical="center" wrapText="1"/>
    </xf>
    <xf numFmtId="0" fontId="3" fillId="5" borderId="28" xfId="0" applyFont="1" applyFill="1" applyBorder="1"/>
    <xf numFmtId="17" fontId="0" fillId="0" borderId="28" xfId="0" applyNumberFormat="1" applyBorder="1" applyAlignment="1">
      <alignment horizontal="center" vertical="center" wrapText="1"/>
    </xf>
    <xf numFmtId="0" fontId="1" fillId="2" borderId="28" xfId="0" applyFont="1" applyFill="1" applyBorder="1" applyAlignment="1">
      <alignment vertical="top"/>
    </xf>
    <xf numFmtId="164" fontId="0" fillId="0" borderId="28" xfId="0" applyNumberFormat="1" applyBorder="1" applyAlignment="1">
      <alignment horizontal="center" vertical="center"/>
    </xf>
    <xf numFmtId="17" fontId="0" fillId="0" borderId="30" xfId="0" applyNumberForma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164" fontId="0" fillId="0" borderId="33" xfId="0" applyNumberFormat="1" applyBorder="1" applyAlignment="1">
      <alignment horizontal="center" vertical="center"/>
    </xf>
    <xf numFmtId="164" fontId="0" fillId="0" borderId="35" xfId="0" applyNumberFormat="1" applyBorder="1" applyAlignment="1">
      <alignment horizontal="center" vertical="center"/>
    </xf>
    <xf numFmtId="164" fontId="0" fillId="0" borderId="36" xfId="0" applyNumberFormat="1" applyBorder="1" applyAlignment="1">
      <alignment horizontal="center" vertical="center"/>
    </xf>
    <xf numFmtId="0" fontId="1" fillId="8" borderId="30"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2" borderId="32" xfId="0" applyFont="1" applyFill="1" applyBorder="1" applyAlignment="1">
      <alignment vertical="center"/>
    </xf>
    <xf numFmtId="164" fontId="23" fillId="9" borderId="28" xfId="0" applyNumberFormat="1" applyFont="1" applyFill="1" applyBorder="1" applyAlignment="1">
      <alignment horizontal="center" vertical="center"/>
    </xf>
    <xf numFmtId="164" fontId="23" fillId="5" borderId="33" xfId="0" applyNumberFormat="1" applyFont="1" applyFill="1" applyBorder="1" applyAlignment="1">
      <alignment horizontal="center" vertical="center"/>
    </xf>
    <xf numFmtId="0" fontId="0" fillId="0" borderId="32" xfId="0" applyBorder="1" applyAlignment="1">
      <alignment vertical="center" wrapText="1"/>
    </xf>
    <xf numFmtId="0" fontId="0" fillId="0" borderId="34" xfId="0" applyBorder="1" applyAlignment="1">
      <alignment vertical="center" wrapText="1"/>
    </xf>
    <xf numFmtId="164" fontId="23" fillId="9" borderId="35" xfId="0" applyNumberFormat="1" applyFont="1" applyFill="1" applyBorder="1" applyAlignment="1">
      <alignment horizontal="center" vertical="center"/>
    </xf>
    <xf numFmtId="164" fontId="23" fillId="5" borderId="36" xfId="0" applyNumberFormat="1" applyFont="1" applyFill="1" applyBorder="1" applyAlignment="1">
      <alignment horizontal="center" vertical="center"/>
    </xf>
    <xf numFmtId="0" fontId="3" fillId="5" borderId="28" xfId="0" applyFont="1" applyFill="1" applyBorder="1" applyAlignment="1">
      <alignment horizontal="center"/>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9" fillId="5" borderId="5"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6"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Border="1" applyAlignment="1">
      <alignment horizontal="left" vertical="center" wrapText="1" indent="3"/>
    </xf>
    <xf numFmtId="0" fontId="0" fillId="0" borderId="0" xfId="0" applyBorder="1" applyAlignment="1">
      <alignment horizontal="left" vertical="center" wrapText="1" indent="3"/>
    </xf>
    <xf numFmtId="0" fontId="0" fillId="0" borderId="6" xfId="0" applyBorder="1" applyAlignment="1">
      <alignment horizontal="left" vertical="center" wrapText="1" indent="3"/>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5"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6" xfId="0" applyFont="1" applyBorder="1" applyAlignment="1">
      <alignment horizontal="left" vertical="center" wrapText="1" indent="3"/>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9" fillId="5" borderId="23" xfId="0" applyFont="1" applyFill="1" applyBorder="1" applyAlignment="1">
      <alignment horizontal="left" vertical="center" wrapText="1"/>
    </xf>
    <xf numFmtId="0" fontId="9" fillId="5" borderId="22"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5" fillId="0" borderId="5" xfId="0" applyFont="1" applyBorder="1" applyAlignment="1">
      <alignment horizontal="left" vertical="center" wrapText="1" indent="3"/>
    </xf>
    <xf numFmtId="0" fontId="5" fillId="0" borderId="0" xfId="0" applyFont="1" applyBorder="1" applyAlignment="1">
      <alignment horizontal="left" vertical="center" wrapText="1" indent="3"/>
    </xf>
    <xf numFmtId="0" fontId="5" fillId="0" borderId="6" xfId="0" applyFont="1" applyBorder="1" applyAlignment="1">
      <alignment horizontal="left" vertical="center" wrapText="1" indent="3"/>
    </xf>
    <xf numFmtId="0" fontId="0" fillId="0" borderId="0" xfId="0" applyBorder="1" applyAlignment="1">
      <alignment horizontal="center"/>
    </xf>
    <xf numFmtId="0" fontId="0" fillId="0" borderId="6" xfId="0" applyBorder="1" applyAlignment="1">
      <alignment horizontal="center"/>
    </xf>
    <xf numFmtId="0" fontId="0" fillId="0" borderId="19" xfId="0" applyBorder="1" applyAlignment="1">
      <alignment horizontal="left" vertical="center" wrapText="1" indent="3"/>
    </xf>
    <xf numFmtId="0" fontId="0" fillId="0" borderId="20" xfId="0" applyBorder="1" applyAlignment="1">
      <alignment horizontal="left" vertical="center" wrapText="1" indent="3"/>
    </xf>
    <xf numFmtId="0" fontId="0" fillId="0" borderId="21" xfId="0" applyBorder="1" applyAlignment="1">
      <alignment horizontal="left" vertical="center" wrapText="1" indent="3"/>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6" borderId="5" xfId="0" applyFont="1" applyFill="1" applyBorder="1" applyAlignment="1">
      <alignment horizontal="center"/>
    </xf>
    <xf numFmtId="0" fontId="3" fillId="6" borderId="0" xfId="0" applyFont="1" applyFill="1" applyBorder="1" applyAlignment="1">
      <alignment horizontal="center"/>
    </xf>
    <xf numFmtId="0" fontId="3" fillId="6" borderId="6"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1">
    <cellStyle name="Normal" xfId="0" builtinId="0"/>
  </cellStyles>
  <dxfs count="199">
    <dxf>
      <font>
        <b/>
        <i val="0"/>
        <strike val="0"/>
        <condense val="0"/>
        <extend val="0"/>
        <outline val="0"/>
        <shadow val="0"/>
        <u val="none"/>
        <vertAlign val="baseline"/>
        <sz val="18"/>
        <color theme="1"/>
        <name val="Calibri"/>
        <family val="2"/>
        <scheme val="minor"/>
      </font>
    </dxf>
    <dxf>
      <alignment horizontal="general"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diagonalUp="0" diagonalDown="0">
        <left/>
        <right/>
        <top/>
        <bottom/>
      </border>
    </dxf>
    <dxf>
      <alignment vertical="center" textRotation="0" indent="0" justifyLastLine="0" shrinkToFit="0" readingOrder="0"/>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alignment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12"/>
        <name val="Calibri"/>
        <family val="2"/>
        <scheme val="minor"/>
      </font>
      <alignment horizontal="general" vertical="bottom" textRotation="0" wrapText="1" indent="0" justifyLastLine="0" shrinkToFit="0" readingOrder="0"/>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outline="0">
        <left style="thin">
          <color theme="5" tint="-0.24994659260841701"/>
        </left>
        <right style="thin">
          <color theme="5" tint="-0.24994659260841701"/>
        </right>
        <top/>
        <bottom/>
      </border>
    </dxf>
    <dxf>
      <font>
        <strike val="0"/>
        <outline val="0"/>
        <shadow val="0"/>
        <u val="none"/>
        <vertAlign val="baseline"/>
        <sz val="12"/>
        <name val="Calibri"/>
        <family val="2"/>
        <scheme val="minor"/>
      </font>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alignment vertical="bottom" textRotation="0" wrapText="1" justifyLastLine="0" shrinkToFit="0" readingOrder="0"/>
      <border diagonalUp="0" diagonalDown="0" outline="0">
        <left style="thin">
          <color theme="9" tint="-0.24994659260841701"/>
        </left>
        <right/>
        <top/>
        <bottom/>
      </border>
    </dxf>
    <dxf>
      <font>
        <strike val="0"/>
        <outline val="0"/>
        <shadow val="0"/>
        <u val="none"/>
        <vertAlign val="baseline"/>
        <sz val="12"/>
        <name val="Calibri"/>
        <family val="2"/>
        <scheme val="minor"/>
      </font>
      <alignment horizontal="center" vertical="bottom" textRotation="0" wrapText="1"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12"/>
        <name val="Calibri"/>
        <family val="2"/>
        <scheme val="minor"/>
      </font>
      <border diagonalUp="0" diagonalDown="0" outline="0">
        <left/>
        <right style="thin">
          <color theme="9" tint="-0.24994659260841701"/>
        </right>
        <top/>
        <bottom/>
      </border>
    </dxf>
    <dxf>
      <border diagonalUp="0" diagonalDown="0">
        <left style="thin">
          <color theme="9" tint="-0.24994659260841701"/>
        </left>
        <right style="thin">
          <color theme="9" tint="-0.24994659260841701"/>
        </right>
        <top/>
        <bottom/>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outline="0">
        <left style="thin">
          <color theme="9" tint="-0.24994659260841701"/>
        </left>
        <right style="thin">
          <color theme="9" tint="-0.24994659260841701"/>
        </right>
        <top/>
        <bottom/>
      </border>
    </dxf>
    <dxf>
      <font>
        <strike val="0"/>
        <outline val="0"/>
        <shadow val="0"/>
        <u val="none"/>
        <vertAlign val="baseline"/>
        <name val="Calibri"/>
        <family val="2"/>
        <scheme val="minor"/>
      </font>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outline="0">
        <left style="thin">
          <color theme="5" tint="-0.24994659260841701"/>
        </left>
        <right style="thin">
          <color theme="5" tint="-0.24994659260841701"/>
        </right>
        <top/>
        <bottom/>
      </border>
    </dxf>
    <dxf>
      <font>
        <strike val="0"/>
        <outline val="0"/>
        <shadow val="0"/>
        <u val="none"/>
        <vertAlign val="baseline"/>
        <name val="Calibri"/>
        <family val="2"/>
        <scheme val="minor"/>
      </font>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alignment horizontal="general" vertical="bottom" textRotation="0" wrapText="1" indent="0" justifyLastLine="0" shrinkToFit="0" readingOrder="0"/>
      <border diagonalUp="0" diagonalDown="0" outline="0">
        <left style="thin">
          <color theme="9" tint="-0.24994659260841701"/>
        </left>
        <right/>
        <top/>
        <bottom/>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name val="Calibri"/>
        <family val="2"/>
        <scheme val="minor"/>
      </font>
      <border diagonalUp="0" diagonalDown="0" outline="0">
        <left/>
        <right style="thin">
          <color theme="9" tint="-0.24994659260841701"/>
        </right>
        <top/>
        <bottom/>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libri"/>
        <family val="2"/>
        <scheme val="minor"/>
      </font>
    </dxf>
    <dxf>
      <font>
        <strike val="0"/>
        <outline val="0"/>
        <shadow val="0"/>
        <u val="none"/>
        <vertAlign val="baseline"/>
        <name val="Calibri"/>
        <family val="2"/>
        <scheme val="minor"/>
      </font>
      <border diagonalUp="0" diagonalDown="0" outline="0">
        <left style="thin">
          <color theme="9" tint="-0.24994659260841701"/>
        </left>
        <right style="thin">
          <color theme="9" tint="-0.24994659260841701"/>
        </right>
        <top/>
        <bottom/>
      </border>
    </dxf>
    <dxf>
      <alignment vertical="bottom" textRotation="0" wrapText="1" indent="0" justifyLastLine="0" shrinkToFit="0" readingOrder="0"/>
      <border diagonalUp="0" diagonalDown="0">
        <left style="thin">
          <color theme="5" tint="-0.24994659260841701"/>
        </left>
        <right/>
        <top/>
        <bottom/>
        <vertical style="thin">
          <color theme="5"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style="thin">
          <color theme="5" tint="-0.24994659260841701"/>
        </vertical>
        <horizontal/>
      </border>
    </dxf>
    <dxf>
      <alignment horizontal="general" vertical="top" textRotation="0" wrapText="1" indent="0" justifyLastLine="0" shrinkToFit="0" readingOrder="0"/>
      <border diagonalUp="0" diagonalDown="0">
        <left/>
        <right style="thin">
          <color theme="5" tint="-0.24994659260841701"/>
        </right>
        <top/>
        <bottom/>
        <vertical style="thin">
          <color theme="5" tint="-0.24994659260841701"/>
        </vertical>
        <horizontal/>
      </border>
    </dxf>
    <dxf>
      <border diagonalUp="0" diagonalDown="0">
        <left style="thin">
          <color theme="5" tint="-0.24994659260841701"/>
        </left>
        <right style="thin">
          <color theme="5" tint="-0.24994659260841701"/>
        </right>
        <top style="thin">
          <color theme="5" tint="-0.24994659260841701"/>
        </top>
        <bottom style="thin">
          <color theme="5" tint="-0.24994659260841701"/>
        </bottom>
      </border>
    </dxf>
    <dxf>
      <border diagonalUp="0" diagonalDown="0">
        <left style="thin">
          <color theme="5" tint="-0.24994659260841701"/>
        </left>
        <right style="thin">
          <color theme="5" tint="-0.24994659260841701"/>
        </right>
        <top/>
        <bottom/>
        <vertical style="thin">
          <color theme="5" tint="-0.24994659260841701"/>
        </vertical>
        <horizontal/>
      </border>
    </dxf>
    <dxf>
      <alignment vertical="bottom" textRotation="0" wrapText="1" indent="0" justifyLastLine="0" shrinkToFit="0" readingOrder="0"/>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bottom/>
      </border>
    </dxf>
    <dxf>
      <border diagonalUp="0" diagonalDown="0">
        <left style="thin">
          <color theme="9" tint="-0.24994659260841701"/>
        </left>
        <right style="thin">
          <color theme="9" tint="-0.24994659260841701"/>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border diagonalUp="0" diagonalDown="0">
        <left style="thin">
          <color theme="5" tint="-0.24994659260841701"/>
        </left>
        <right style="thin">
          <color theme="5" tint="-0.24994659260841701"/>
        </right>
        <top style="thin">
          <color theme="5" tint="-0.24994659260841701"/>
        </top>
        <bottom style="thin">
          <color theme="5" tint="-0.24994659260841701"/>
        </bottom>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bottom/>
      </border>
    </dxf>
    <dxf>
      <border diagonalUp="0" diagonalDown="0">
        <left style="thin">
          <color theme="9" tint="-0.24994659260841701"/>
        </left>
        <right style="thin">
          <color theme="9" tint="-0.24994659260841701"/>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right/>
        <top style="thin">
          <color theme="9" tint="-0.24994659260841701"/>
        </top>
        <bottom style="thin">
          <color theme="9" tint="-0.24994659260841701"/>
        </bottom>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style="thin">
          <color theme="9" tint="-0.24994659260841701"/>
        </horizontal>
      </border>
    </dxf>
    <dxf>
      <border diagonalUp="0" diagonalDown="0">
        <left/>
        <right/>
        <top style="thin">
          <color theme="9" tint="-0.24994659260841701"/>
        </top>
        <bottom style="thin">
          <color theme="9" tint="-0.24994659260841701"/>
        </bottom>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font>
        <b/>
        <i/>
        <strike val="0"/>
        <condense val="0"/>
        <extend val="0"/>
        <outline val="0"/>
        <shadow val="0"/>
        <u val="none"/>
        <vertAlign val="baseline"/>
        <sz val="11"/>
        <color theme="1"/>
        <name val="Calibri"/>
        <family val="2"/>
        <scheme val="minor"/>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font>
        <b/>
        <i/>
        <strike val="0"/>
        <condense val="0"/>
        <extend val="0"/>
        <outline val="0"/>
        <shadow val="0"/>
        <u val="none"/>
        <vertAlign val="baseline"/>
        <sz val="11"/>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i/>
        <strike val="0"/>
        <condense val="0"/>
        <extend val="0"/>
        <outline val="0"/>
        <shadow val="0"/>
        <u val="none"/>
        <vertAlign val="baseline"/>
        <sz val="11"/>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i/>
      </font>
      <numFmt numFmtId="0" formatCode="General"/>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i/>
      </fon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general" vertical="center" textRotation="0" wrapText="1"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font>
        <b/>
        <i val="0"/>
        <strike val="0"/>
        <condense val="0"/>
        <extend val="0"/>
        <outline val="0"/>
        <shadow val="0"/>
        <u val="none"/>
        <vertAlign val="baseline"/>
        <sz val="11"/>
        <color theme="0"/>
        <name val="Calibri"/>
        <family val="2"/>
        <scheme val="minor"/>
      </font>
      <fill>
        <patternFill patternType="solid">
          <fgColor theme="9"/>
          <bgColor theme="9" tint="-0.249977111117893"/>
        </patternFill>
      </fill>
      <alignment horizontal="center" vertical="center" textRotation="0" wrapText="1" indent="0" justifyLastLine="0" shrinkToFit="0" readingOrder="0"/>
      <border diagonalUp="0" diagonalDown="0" outline="0">
        <left style="thin">
          <color theme="9" tint="-0.24994659260841701"/>
        </left>
        <right style="thin">
          <color theme="9" tint="-0.24994659260841701"/>
        </right>
        <top/>
        <bottom/>
      </border>
    </dxf>
    <dxf>
      <font>
        <b/>
        <i/>
        <strike val="0"/>
        <condense val="0"/>
        <extend val="0"/>
        <outline val="0"/>
        <shadow val="0"/>
        <u val="none"/>
        <vertAlign val="baseline"/>
        <sz val="11"/>
        <color theme="1"/>
        <name val="Calibri"/>
        <family val="2"/>
        <scheme val="minor"/>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font>
        <b/>
        <i/>
        <strike val="0"/>
        <condense val="0"/>
        <extend val="0"/>
        <outline val="0"/>
        <shadow val="0"/>
        <u val="none"/>
        <vertAlign val="baseline"/>
        <sz val="11"/>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i/>
        <strike val="0"/>
        <condense val="0"/>
        <extend val="0"/>
        <outline val="0"/>
        <shadow val="0"/>
        <u val="none"/>
        <vertAlign val="baseline"/>
        <sz val="11"/>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i/>
      </font>
      <fill>
        <patternFill patternType="solid">
          <fgColor theme="9" tint="0.79998168889431442"/>
          <bgColor theme="9" tint="0.59999389629810485"/>
        </patternFill>
      </fill>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i/>
      </font>
      <fill>
        <patternFill>
          <bgColor theme="9" tint="0.59999389629810485"/>
        </patternFill>
      </fill>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fill>
        <patternFill patternType="solid">
          <fgColor theme="9" tint="0.79998168889431442"/>
          <bgColor theme="9" tint="0.79998168889431442"/>
        </patternFill>
      </fill>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ill>
        <patternFill patternType="solid">
          <fgColor theme="9" tint="0.79998168889431442"/>
          <bgColor theme="9" tint="0.79998168889431442"/>
        </patternFill>
      </fill>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general"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numFmt numFmtId="164" formatCode="0.0"/>
      <alignment horizontal="center" vertical="center" textRotation="0"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N15" totalsRowShown="0" headerRowDxfId="198">
  <tableColumns count="14">
    <tableColumn id="1" xr3:uid="{CE0FC2B5-90BE-4439-A782-5E0BA41BEFBC}" name="Long Term Care Indicators" dataDxfId="197"/>
    <tableColumn id="2" xr3:uid="{A12A4796-C5C1-4B05-A1C9-A020DFBF8B84}" name="2019_x000a_April" dataDxfId="196"/>
    <tableColumn id="3" xr3:uid="{51C82B4E-3931-43B0-BCCC-194AF461F5D7}" name="2019_x000a_May" dataDxfId="195"/>
    <tableColumn id="4" xr3:uid="{80E22222-9082-4865-9F02-EE323AB57E16}" name="2019_x000a_June" dataDxfId="194"/>
    <tableColumn id="5" xr3:uid="{0F92F9B2-4ACA-404F-B5D2-E5B19C0EF78C}" name="2019_x000a_July" dataDxfId="193"/>
    <tableColumn id="6" xr3:uid="{067918FB-09AC-4619-AA79-3496C5AB0D36}" name="2019_x000a_Aug." dataDxfId="192"/>
    <tableColumn id="7" xr3:uid="{FB5EE280-B6E6-46A2-9E4B-F4AB08F84629}" name="Column4" dataDxfId="191"/>
    <tableColumn id="8" xr3:uid="{CB72E3DB-663B-4661-A658-6DE58B9E0370}" name="Column5" dataDxfId="190"/>
    <tableColumn id="9" xr3:uid="{D12CE1B9-D20B-49C3-9C1A-2E595911E253}" name="Column6" dataDxfId="189"/>
    <tableColumn id="10" xr3:uid="{54557980-A75E-434D-BC05-EBCFD15CC6C3}" name="Column7" dataDxfId="188"/>
    <tableColumn id="11" xr3:uid="{0670C2C5-4F00-4656-8F7D-F88F6FF5543E}" name="Column8" dataDxfId="187"/>
    <tableColumn id="12" xr3:uid="{6E1EC3B7-C019-4ED9-B023-C9CA5F75B0F4}" name="Column9" dataDxfId="186"/>
    <tableColumn id="13" xr3:uid="{8D26D3C2-3EB7-43D9-B571-B12B2854343B}" name="Column10" dataDxfId="185"/>
    <tableColumn id="14" xr3:uid="{A55CD085-52BA-410D-8D48-E6F6A212DB6A}" name="Column11" dataDxfId="184"/>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39" totalsRowShown="0" tableBorderDxfId="101">
  <tableColumns count="3">
    <tableColumn id="1" xr3:uid="{EEA5B504-D218-461F-9980-0104BDAE7DF0}" name="Parkwood Suites Indicators" dataDxfId="100"/>
    <tableColumn id="2" xr3:uid="{058DE2C1-465D-4D09-85CA-E222DD4BDA3E}" name="Number" dataDxfId="99"/>
    <tableColumn id="3" xr3:uid="{6741DE40-E9DF-47C0-8F30-D9FF7AE87276}" name="Narrative"/>
  </tableColumns>
  <tableStyleInfo name="TableStyleMedium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98" headerRowBorderDxfId="97" tableBorderDxfId="96" totalsRowBorderDxfId="95">
  <tableColumns count="3">
    <tableColumn id="1" xr3:uid="{8A23F655-45CE-47B3-9436-36A1206900CD}" name="Long Term Care Indicators" dataDxfId="94"/>
    <tableColumn id="2" xr3:uid="{45A77510-0CDA-43D2-AB73-0D0C10573322}" name="Number" dataDxfId="93"/>
    <tableColumn id="3" xr3:uid="{52CFE416-C722-4542-8475-9D6E30B006CC}" name="Narrative" dataDxfId="92"/>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39" totalsRowShown="0" tableBorderDxfId="91">
  <tableColumns count="3">
    <tableColumn id="1" xr3:uid="{9BF9F315-52E7-4859-BC27-29136FF045FD}" name="Parkwood Suites Indicators" dataDxfId="90"/>
    <tableColumn id="2" xr3:uid="{406609BD-D003-4955-8834-626D925F856B}" name="Number" dataDxfId="89"/>
    <tableColumn id="3" xr3:uid="{C7645823-0B93-42A7-8309-8F31345E07DE}" name="Narrative"/>
  </tableColumns>
  <tableStyleInfo name="TableStyleMedium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C5E0B-4BEC-4AF4-9EB6-8FDEB74C8C3C}" name="Table1" displayName="Table1" ref="A2:C19" totalsRowShown="0" headerRowDxfId="88" tableBorderDxfId="87">
  <tableColumns count="3">
    <tableColumn id="1" xr3:uid="{0E61812A-B51F-45B7-9F38-2671F839061F}" name="Long Term Care Indicators" dataDxfId="86"/>
    <tableColumn id="2" xr3:uid="{98BBC0AA-4D3C-4129-B0FA-849478791E0C}" name="Number" dataDxfId="85"/>
    <tableColumn id="3" xr3:uid="{B946B0C5-98CE-4587-BF95-F90EE737EC18}" name="January 2019 Narrative" dataDxfId="84"/>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61880A-B5DF-4F89-B848-463E5C9AF84C}" name="Table14" displayName="Table14" ref="A21:C39" totalsRowShown="0" tableBorderDxfId="83">
  <tableColumns count="3">
    <tableColumn id="1" xr3:uid="{928A77A7-09E3-4C76-97C3-FE3242247F25}" name="Parkwood Suites Indicators" dataDxfId="82"/>
    <tableColumn id="2" xr3:uid="{001F0654-73AB-4279-A182-B65FF9DC1F82}" name="_x000a_January_x000a_Number" dataDxfId="81"/>
    <tableColumn id="3" xr3:uid="{EFA833AF-376E-4C61-852B-D188447C634A}" name="January 2019 Narrative"/>
  </tableColumns>
  <tableStyleInfo name="TableStyleMedium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headerRowDxfId="80" headerRowBorderDxfId="79" tableBorderDxfId="78" totalsRowBorderDxfId="77">
  <tableColumns count="3">
    <tableColumn id="1" xr3:uid="{4228CD00-A5A0-4719-B2D6-65D8071A676C}" name="Long Term Care Indicators" dataDxfId="76"/>
    <tableColumn id="2" xr3:uid="{F71691EA-1801-46C5-AF36-80A107D688F8}" name="Number" dataDxfId="75"/>
    <tableColumn id="3" xr3:uid="{84BD9452-1677-49DA-A96F-7C26FEA36F7F}" name="February - 2019 Narrative" dataDxfId="74"/>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39" totalsRowShown="0" tableBorderDxfId="73">
  <tableColumns count="3">
    <tableColumn id="1" xr3:uid="{1C87DE99-1721-4909-A3F0-E853E80543C0}" name="Parkwood Suites Indicators" dataDxfId="72"/>
    <tableColumn id="2" xr3:uid="{50A457DE-C678-42D6-89E1-697DD17E8304}" name="Number" dataDxfId="71"/>
    <tableColumn id="3" xr3:uid="{228AE46E-F1D8-4294-BC12-938D8853CB05}" name="February - 2019 Narrative"/>
  </tableColumns>
  <tableStyleInfo name="TableStyleMedium3"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70" tableBorderDxfId="69">
  <tableColumns count="3">
    <tableColumn id="1" xr3:uid="{3546430A-F843-4797-B655-8F99B97AEAE9}" name="Long Term Care Indicators" dataDxfId="68"/>
    <tableColumn id="2" xr3:uid="{AF3DC883-8EAD-49A8-ABB4-3C6090C298DA}" name="Number" dataDxfId="67"/>
    <tableColumn id="3" xr3:uid="{04CF0283-364C-42B4-AB8A-C8063592E79A}" name="March 2019 Narrative" dataDxfId="66"/>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39" totalsRowShown="0" tableBorderDxfId="65">
  <tableColumns count="3">
    <tableColumn id="1" xr3:uid="{03D0FBD0-8730-4887-BF50-5582A3020B6D}" name="Parkwood Suites Indicators"/>
    <tableColumn id="2" xr3:uid="{081A6819-E514-4874-BB6E-A16EB8DAD906}" name="Number" dataDxfId="64"/>
    <tableColumn id="3" xr3:uid="{577CA76E-EC85-49EF-A00D-D844BBA20157}" name="March 2019 Narrative"/>
  </tableColumns>
  <tableStyleInfo name="TableStyleMedium3"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63" tableBorderDxfId="62">
  <tableColumns count="3">
    <tableColumn id="1" xr3:uid="{2DCB5CCB-F83C-47EB-9E22-226A12C9FD89}" name="Long Term Care Indicators" dataDxfId="61"/>
    <tableColumn id="2" xr3:uid="{87229C2A-8C10-4840-8545-5096CC228F0C}" name="Number" dataDxfId="60"/>
    <tableColumn id="3" xr3:uid="{7640CAC3-ECA6-4994-9DC6-727159CAF6CE}" name="April 2019 Narrative" dataDxfId="59"/>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N31" totalsRowShown="0" headerRowDxfId="183" headerRowBorderDxfId="182" tableBorderDxfId="181" totalsRowBorderDxfId="180">
  <tableColumns count="14">
    <tableColumn id="1" xr3:uid="{D6EDE780-A04E-41DE-98E8-98C25CE42E97}" name="Parkwood Suites Indicators" dataDxfId="179"/>
    <tableColumn id="2" xr3:uid="{10AA91C8-9C49-4E80-8564-17361EF5F83E}" name="2019_x000a_April" dataDxfId="178"/>
    <tableColumn id="3" xr3:uid="{847049E1-3EF3-483D-A8D4-2141B859B098}" name="2019_x000a_May" dataDxfId="177"/>
    <tableColumn id="4" xr3:uid="{836575A4-9F69-4B0F-AF29-C6A8381F4ABB}" name="2019_x000a_June" dataDxfId="176"/>
    <tableColumn id="5" xr3:uid="{3A000916-81F0-4DBE-939F-342824E4435F}" name="2019_x000a_July" dataDxfId="175"/>
    <tableColumn id="6" xr3:uid="{F0ED5F87-E0D8-4CCE-A467-B9E58180FD44}" name="2019_x000a_Aug." dataDxfId="174"/>
    <tableColumn id="7" xr3:uid="{A84A90F9-C50C-473A-B98A-3FB9BF7D30F2}" name="Column5" dataDxfId="173"/>
    <tableColumn id="8" xr3:uid="{FE08875A-4588-4D10-AFF5-EB67A1A3B46C}" name="Column6" dataDxfId="172"/>
    <tableColumn id="9" xr3:uid="{356935E8-7922-4758-A885-C554D1558240}" name="Column7" dataDxfId="171"/>
    <tableColumn id="10" xr3:uid="{70DED73F-05E3-4448-BAAC-C959BF707835}" name="Column8" dataDxfId="170"/>
    <tableColumn id="11" xr3:uid="{6AB193BD-F1D1-436F-AA34-E8CA4F04E4AA}" name="Column9" dataDxfId="169"/>
    <tableColumn id="12" xr3:uid="{B5CEB2B3-55BB-46F0-AA1C-04F7230D7258}" name="Column10" dataDxfId="168"/>
    <tableColumn id="13" xr3:uid="{A532935E-6E54-4CDC-938E-9B999DF136C8}" name="Column11" dataDxfId="167"/>
    <tableColumn id="14" xr3:uid="{FE34A5D1-D464-4FBC-B4F3-9E6DB380EC12}" name="Column12" dataDxfId="166"/>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39" totalsRowShown="0" headerRowDxfId="58" tableBorderDxfId="57">
  <tableColumns count="3">
    <tableColumn id="1" xr3:uid="{73170E69-E421-4C7F-B746-664D708BE622}" name="Parkwood Suites Indicators" dataDxfId="56"/>
    <tableColumn id="2" xr3:uid="{6C100E68-CCD0-49C9-A18E-14223A5024C3}" name="April_x000a_Number" dataDxfId="55"/>
    <tableColumn id="3" xr3:uid="{6FEBA74A-F288-4005-BF4F-44BD3BE84219}" name="April 2019 Narrative" dataDxfId="54"/>
  </tableColumns>
  <tableStyleInfo name="TableStyleMedium3"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53" dataDxfId="52" tableBorderDxfId="51">
  <tableColumns count="3">
    <tableColumn id="1" xr3:uid="{92676989-3AA1-4975-9418-9B8928287820}" name="Long Term Care Indicators" dataDxfId="50"/>
    <tableColumn id="2" xr3:uid="{132B2CE3-495C-4625-9555-FFC9F4259211}" name="Number" dataDxfId="49"/>
    <tableColumn id="3" xr3:uid="{3D015FE9-C793-431B-8A6A-715EE7987070}" name="May 2019  Narrative" dataDxfId="48"/>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39" totalsRowShown="0" headerRowDxfId="47" dataDxfId="46" tableBorderDxfId="45">
  <tableColumns count="3">
    <tableColumn id="1" xr3:uid="{CD4A8DE9-0BE2-472F-B458-5A5538D60622}" name="Parkwood Suites Indicators" dataDxfId="44"/>
    <tableColumn id="2" xr3:uid="{C14650FD-02B6-4AC6-96DD-73F5CC238E2D}" name="May_x000a_Number" dataDxfId="43"/>
    <tableColumn id="3" xr3:uid="{CD2DE305-24FC-46D7-A97C-68D3730B66C3}" name="May 2019 Narrative" dataDxfId="42"/>
  </tableColumns>
  <tableStyleInfo name="TableStyleMedium3"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41" dataDxfId="40" tableBorderDxfId="39">
  <tableColumns count="3">
    <tableColumn id="1" xr3:uid="{96DE7B96-02EE-422C-8161-464C0CB94F2D}" name="Long Term Care Indicators" dataDxfId="38"/>
    <tableColumn id="2" xr3:uid="{E2CD4E70-F4F4-4B5D-A88F-7140A8AF6FD8}" name="Number" dataDxfId="37"/>
    <tableColumn id="3" xr3:uid="{3C43AB22-89EA-4612-86B6-AA92248D971D}" name="June 2019 Narrative" dataDxfId="36"/>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39" totalsRowShown="0" headerRowDxfId="35" dataDxfId="34" tableBorderDxfId="33">
  <tableColumns count="3">
    <tableColumn id="1" xr3:uid="{BD13524E-E692-4D43-A24A-5E07DD3B5982}" name="Parkwood Suites Indicators" dataDxfId="32"/>
    <tableColumn id="2" xr3:uid="{634C8274-AB51-4B09-9042-C9E25A3681CD}" name="Number" dataDxfId="31"/>
    <tableColumn id="3" xr3:uid="{980D4911-732B-4271-8D4F-C14631D46CB6}" name="June 2019 Narrative" dataDxfId="30"/>
  </tableColumns>
  <tableStyleInfo name="TableStyleMedium3"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29" dataDxfId="27" headerRowBorderDxfId="28" tableBorderDxfId="26" totalsRowBorderDxfId="25">
  <tableColumns count="3">
    <tableColumn id="1" xr3:uid="{E8F63E88-EB95-4821-8850-871C63A169EA}" name="Long Term Care Indicators" dataDxfId="24"/>
    <tableColumn id="2" xr3:uid="{73AC485F-EAF6-4C39-9FB8-8638108CFC1B}" name="Number" dataDxfId="23"/>
    <tableColumn id="3" xr3:uid="{B67CFC81-9EDD-4C7E-A7C8-E9CA469D307B}" name="July 2019 Narrative" dataDxfId="22"/>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39" totalsRowShown="0" headerRowDxfId="21" dataDxfId="19" headerRowBorderDxfId="20" tableBorderDxfId="18" totalsRowBorderDxfId="17">
  <tableColumns count="3">
    <tableColumn id="1" xr3:uid="{53EE3CB3-D79A-4C80-BE8E-81BCA43625EB}" name="Parkwood Suites Indicators" dataDxfId="16"/>
    <tableColumn id="2" xr3:uid="{9982F5C2-0908-4520-84B7-E83BF7FF29C2}" name="Number" dataDxfId="15"/>
    <tableColumn id="3" xr3:uid="{3D0941B7-42BF-4221-8707-77B616D72647}" name="July 2019 Narrative" dataDxfId="14"/>
  </tableColumns>
  <tableStyleInfo name="TableStyleMedium7"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13" dataDxfId="12" tableBorderDxfId="11">
  <tableColumns count="3">
    <tableColumn id="1" xr3:uid="{1D500255-E057-4BC5-ADB3-50F111CCDCA6}" name="Long Term Care Indicators" dataDxfId="10"/>
    <tableColumn id="2" xr3:uid="{3DDB1F6E-8FEB-499D-9D5F-7DFE5A3602E1}" name="August_x000a_Number" dataDxfId="9"/>
    <tableColumn id="3" xr3:uid="{6E36F377-1E91-4733-8127-4DFAA5EEFD2A}" name="August 2019 - Narrative" dataDxfId="8"/>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39" totalsRowShown="0" headerRowDxfId="7" headerRowBorderDxfId="6" tableBorderDxfId="5" totalsRowBorderDxfId="4">
  <tableColumns count="3">
    <tableColumn id="1" xr3:uid="{66E5B216-B1CF-4EF3-A61F-9359F8B26114}" name="Parkwood Suites Indicators" dataDxfId="3"/>
    <tableColumn id="2" xr3:uid="{9A828776-B2C6-4DCA-959B-A5E775CE49A6}" name="August_x000a_Number" dataDxfId="2"/>
    <tableColumn id="3" xr3:uid="{81A2EB23-4BCE-448E-BE44-73BBA2AD7713}" name="August 2019 - Narrative" dataDxfId="1"/>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F82921-B7AC-42CD-AA7F-C97E63FDA9E9}" name="Table2" displayName="Table2" ref="A1:A10" totalsRowShown="0" headerRowDxfId="0">
  <autoFilter ref="A1:A10" xr:uid="{20FA8B12-2F0E-40AC-BE66-7D98A5601622}"/>
  <tableColumns count="1">
    <tableColumn id="1" xr3:uid="{2EA302FE-7548-481D-A3CF-4DFF29A37225}" name="Instructions"/>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165" dataDxfId="163" headerRowBorderDxfId="164" tableBorderDxfId="162" totalsRowBorderDxfId="161">
  <tableColumns count="15">
    <tableColumn id="1" xr3:uid="{1BA35FDD-5FCB-4852-95C2-A7973706D90B}" name="Long Term Care Indicators" dataDxfId="160"/>
    <tableColumn id="8" xr3:uid="{6361A66B-905F-4AE5-8AD8-3775F2ED6538}" name="Sept._x000a_2018" dataDxfId="159">
      <calculatedColumnFormula>Table1513[[#This Row],[Number]]</calculatedColumnFormula>
    </tableColumn>
    <tableColumn id="9" xr3:uid="{5C21DAAB-2066-4A26-A2EC-950CAFFB46ED}" name="Oct._x000a_2018" dataDxfId="158">
      <calculatedColumnFormula>Table1511[[#This Row],[Number]]</calculatedColumnFormula>
    </tableColumn>
    <tableColumn id="10" xr3:uid="{F85FE4C5-E932-4DD4-A567-81C07B56EF9D}" name="Nov._x000a_2018" dataDxfId="157">
      <calculatedColumnFormula>Table159[[#This Row],[Number]]</calculatedColumnFormula>
    </tableColumn>
    <tableColumn id="11" xr3:uid="{25309180-DB49-4ADB-9A6C-ABD9EF6CDB8B}" name="Dec._x000a_2018" dataDxfId="156">
      <calculatedColumnFormula>Table157[[#This Row],[Number]]</calculatedColumnFormula>
    </tableColumn>
    <tableColumn id="12" xr3:uid="{10F5D83B-9458-4586-A02D-119EB9049364}" name="Jan._x000a_2019" dataDxfId="155">
      <calculatedColumnFormula>Table1[[#This Row],[Number]]</calculatedColumnFormula>
    </tableColumn>
    <tableColumn id="13" xr3:uid="{C9366CC4-A8AA-4C30-8EF8-1166D864AE40}" name="Feb._x000a_2019" dataDxfId="154"/>
    <tableColumn id="2" xr3:uid="{AEF04273-E21F-46C1-A6C7-89C467D84BED}" name="March_x000a_2019" dataDxfId="153">
      <calculatedColumnFormula>Table125[[#This Row],[Number]]</calculatedColumnFormula>
    </tableColumn>
    <tableColumn id="14" xr3:uid="{F8C74543-D86E-4363-8EF4-A4A2358F516B}" name="April_x000a_2019" dataDxfId="152">
      <calculatedColumnFormula>Table123[[#This Row],[Number]]</calculatedColumnFormula>
    </tableColumn>
    <tableColumn id="17" xr3:uid="{61CB13BA-41D5-408A-9E1D-71FDF35AD63D}" name="May_x000a_2019" dataDxfId="151">
      <calculatedColumnFormula>Table1521[[#This Row],[Number]]</calculatedColumnFormula>
    </tableColumn>
    <tableColumn id="3" xr3:uid="{0522BFAF-0B68-4BCE-999B-F3A1F2EAF493}" name="June_x000a_2019" dataDxfId="150"/>
    <tableColumn id="4" xr3:uid="{21506171-03BD-49EF-BCCD-340E1F8AB892}" name="July_x000a_2019" dataDxfId="149"/>
    <tableColumn id="15" xr3:uid="{EE5669C9-1374-48EE-A791-E45F2525383C}" name="Aug._x000a_2019" dataDxfId="148"/>
    <tableColumn id="5" xr3:uid="{084837FC-2F6C-4104-A33D-88905D4D30FD}" name="12 _x000a_Month Sum" dataDxfId="147"/>
    <tableColumn id="6" xr3:uid="{DDA73AD8-BD85-4FE8-8335-191C7BD97367}" name="12_x000a_ Month Average" dataDxfId="146">
      <calculatedColumnFormula>AVERAGE(Table1527[[#This Row],[Sept.
2018]:[Aug.
2019]])</calculatedColumnFormula>
    </tableColumn>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1" totalsRowShown="0" headerRowDxfId="145" dataDxfId="143" headerRowBorderDxfId="144" tableBorderDxfId="142" totalsRowBorderDxfId="141">
  <tableColumns count="15">
    <tableColumn id="1" xr3:uid="{2C5AA0AC-3F33-4632-A4FB-0BE46E59FF8E}" name="Parkwood Suites Indicators" dataDxfId="140"/>
    <tableColumn id="8" xr3:uid="{EFABC8DD-D38E-4509-927C-45DE591BF054}" name="Sept._x000a_2018" dataDxfId="139">
      <calculatedColumnFormula>September!B22</calculatedColumnFormula>
    </tableColumn>
    <tableColumn id="9" xr3:uid="{359056E4-CB92-46EA-AEEE-BBFCE02679E1}" name="Oct._x000a_2018" dataDxfId="138">
      <calculatedColumnFormula>October!B22</calculatedColumnFormula>
    </tableColumn>
    <tableColumn id="10" xr3:uid="{E22BDE76-7559-4AEF-A7E8-47A418C53083}" name="Nov. _x000a_2018" dataDxfId="137">
      <calculatedColumnFormula>November!B22</calculatedColumnFormula>
    </tableColumn>
    <tableColumn id="11" xr3:uid="{641606BE-8B29-4578-89A9-723E11EE5501}" name="Dec._x000a_2018" dataDxfId="136">
      <calculatedColumnFormula>December!B22</calculatedColumnFormula>
    </tableColumn>
    <tableColumn id="12" xr3:uid="{6F8F0228-AFAF-47A7-8324-5E26F77126BC}" name="Jan._x000a_2019" dataDxfId="135">
      <calculatedColumnFormula>January!B22</calculatedColumnFormula>
    </tableColumn>
    <tableColumn id="13" xr3:uid="{20C9CC50-F5B7-42DC-9A02-31A9E226D9DD}" name="Feb._x000a_2019" dataDxfId="134">
      <calculatedColumnFormula>February!B22</calculatedColumnFormula>
    </tableColumn>
    <tableColumn id="2" xr3:uid="{C269938D-7D02-4B01-9B49-4CE5B3825B91}" name="Mar._x000a_2019" dataDxfId="133">
      <calculatedColumnFormula>March!B22</calculatedColumnFormula>
    </tableColumn>
    <tableColumn id="14" xr3:uid="{AC5410D7-04D0-41FF-87CF-3EDED5494313}" name="Apr._x000a_2019" dataDxfId="132">
      <calculatedColumnFormula>April!B22</calculatedColumnFormula>
    </tableColumn>
    <tableColumn id="15" xr3:uid="{2C588945-14B4-46D8-ADC0-953C64B9AD7F}" name="May_x000a_2019" dataDxfId="131">
      <calculatedColumnFormula>May!B22</calculatedColumnFormula>
    </tableColumn>
    <tableColumn id="3" xr3:uid="{D217AB29-2F07-4131-8F08-B0346135EC8C}" name="June_x000a_2019" dataDxfId="130"/>
    <tableColumn id="4" xr3:uid="{A22CA7A4-4793-4F03-B605-EAF119054503}" name="July_x000a_2019" dataDxfId="129"/>
    <tableColumn id="16" xr3:uid="{35AF0F2F-B9B7-455E-9613-9968D04462CC}" name="Aug._x000a_2019" dataDxfId="128"/>
    <tableColumn id="5" xr3:uid="{DA2E3174-7762-47A9-BEBF-8556C8EB9FC2}" name="12_x000a_ Month _x000a_Sum" dataDxfId="127">
      <calculatedColumnFormula>SUM(Table14628[[#This Row],[Sept.
2018]:[Aug.
2019]])</calculatedColumnFormula>
    </tableColumn>
    <tableColumn id="6" xr3:uid="{73631085-0E69-4D4F-AAE8-3C37BAABC890}" name="12_x000a_Month_x000a_Average" dataDxfId="126">
      <calculatedColumnFormula>AVERAGE(Table14628[[#This Row],[Sept.
2018]:[Aug.
2019]])</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BorderDxfId="125" tableBorderDxfId="124" totalsRowBorderDxfId="123">
  <tableColumns count="3">
    <tableColumn id="1" xr3:uid="{269F8DC3-2AA4-4CB0-914F-D09C776FE6BC}" name="Long Term Care Indicators" dataDxfId="122"/>
    <tableColumn id="2" xr3:uid="{AEFB6BC3-7016-4DC3-8368-FEA933C44FE2}" name="Number" dataDxfId="121"/>
    <tableColumn id="3" xr3:uid="{11DD17B2-251D-4456-80AF-2F37B0FD6188}" name="Narrative" dataDxfId="120"/>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39" totalsRowShown="0" tableBorderDxfId="119">
  <tableColumns count="3">
    <tableColumn id="1" xr3:uid="{B5F9D283-70D6-488B-8FE0-3937B08363EE}" name="Parkwood Suites Indicators" dataDxfId="118"/>
    <tableColumn id="2" xr3:uid="{F3DBC62D-CB36-475D-A123-EB2953AE5723}" name="Number" dataDxfId="117"/>
    <tableColumn id="3" xr3:uid="{19CCAE1F-23F7-4A8D-B4A8-620226E26545}" name="Narrative"/>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116" headerRowBorderDxfId="115" tableBorderDxfId="114" totalsRowBorderDxfId="113">
  <tableColumns count="3">
    <tableColumn id="1" xr3:uid="{D9794621-7332-4E4B-9E05-ADE11D858B02}" name="Long Term Care Indicators" dataDxfId="112"/>
    <tableColumn id="2" xr3:uid="{347616D6-4AF7-4A32-9AFC-A35F60F5D7BD}" name="Number" dataDxfId="111"/>
    <tableColumn id="3" xr3:uid="{1EEC0929-5296-46D4-AE4E-139017835316}" name="Narrative" dataDxfId="110"/>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39" totalsRowShown="0" tableBorderDxfId="109">
  <tableColumns count="3">
    <tableColumn id="1" xr3:uid="{8C291341-96DB-4700-9CD5-787381056CBE}" name="Parkwood Suites Indicators" dataDxfId="108"/>
    <tableColumn id="2" xr3:uid="{6C9CDE48-A761-4BF2-B3FE-F211B6797B6A}" name="Number" dataDxfId="107"/>
    <tableColumn id="3" xr3:uid="{AD3F278B-16B8-48A0-BA1E-6645A94BB072}" name="Narrative"/>
  </tableColumns>
  <tableStyleInfo name="TableStyleMedium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19" totalsRowShown="0" headerRowDxfId="106" tableBorderDxfId="105">
  <tableColumns count="3">
    <tableColumn id="1" xr3:uid="{52F2F74C-5573-4D0A-B1E0-1EC9B9AEA4AA}" name="Long Term Care Indicators" dataDxfId="104"/>
    <tableColumn id="2" xr3:uid="{EEA63A49-5272-4C4F-B680-D60CB4868DFB}" name="Number" dataDxfId="103"/>
    <tableColumn id="3" xr3:uid="{D3239B7B-E5D5-4704-BF5B-A13DE782F748}" name="Narrative" dataDxfId="10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rgb="FF00B050"/>
    <pageSetUpPr fitToPage="1"/>
  </sheetPr>
  <dimension ref="A1:Q32"/>
  <sheetViews>
    <sheetView workbookViewId="0">
      <selection activeCell="O19" sqref="O19"/>
    </sheetView>
  </sheetViews>
  <sheetFormatPr defaultRowHeight="15" x14ac:dyDescent="0.25"/>
  <cols>
    <col min="1" max="1" width="32.42578125" customWidth="1"/>
    <col min="2" max="4" width="9.85546875" style="7" customWidth="1"/>
    <col min="5" max="14" width="9.85546875" customWidth="1"/>
    <col min="15" max="15" width="13.5703125" customWidth="1"/>
    <col min="16" max="16" width="13.7109375" customWidth="1"/>
  </cols>
  <sheetData>
    <row r="1" spans="1:17" s="16" customFormat="1" ht="21.75" customHeight="1" x14ac:dyDescent="0.3">
      <c r="A1" s="165" t="s">
        <v>36</v>
      </c>
      <c r="B1" s="184" t="s">
        <v>37</v>
      </c>
      <c r="C1" s="184"/>
      <c r="D1" s="184"/>
      <c r="E1" s="184"/>
      <c r="F1" s="165"/>
      <c r="G1" s="165"/>
      <c r="H1" s="165"/>
      <c r="I1" s="165"/>
      <c r="J1" s="165"/>
      <c r="K1" s="165"/>
      <c r="L1" s="165"/>
      <c r="M1" s="165"/>
      <c r="N1" s="165"/>
    </row>
    <row r="2" spans="1:17" ht="30" x14ac:dyDescent="0.3">
      <c r="A2" s="83" t="s">
        <v>2</v>
      </c>
      <c r="B2" s="166" t="s">
        <v>166</v>
      </c>
      <c r="C2" s="166" t="s">
        <v>165</v>
      </c>
      <c r="D2" s="166" t="s">
        <v>191</v>
      </c>
      <c r="E2" s="139" t="s">
        <v>225</v>
      </c>
      <c r="F2" s="139" t="s">
        <v>248</v>
      </c>
      <c r="G2" s="132" t="s">
        <v>27</v>
      </c>
      <c r="H2" s="132" t="s">
        <v>28</v>
      </c>
      <c r="I2" s="132" t="s">
        <v>29</v>
      </c>
      <c r="J2" s="132" t="s">
        <v>30</v>
      </c>
      <c r="K2" s="132" t="s">
        <v>31</v>
      </c>
      <c r="L2" s="132" t="s">
        <v>32</v>
      </c>
      <c r="M2" s="132" t="s">
        <v>33</v>
      </c>
      <c r="N2" s="132" t="s">
        <v>34</v>
      </c>
      <c r="Q2" s="4"/>
    </row>
    <row r="3" spans="1:17" x14ac:dyDescent="0.25">
      <c r="A3" s="167" t="s">
        <v>0</v>
      </c>
      <c r="B3" s="168">
        <v>98.083333333333329</v>
      </c>
      <c r="C3" s="168">
        <v>98.2</v>
      </c>
      <c r="D3" s="168">
        <v>98.083333333333329</v>
      </c>
      <c r="E3" s="168">
        <v>98.138333333333335</v>
      </c>
      <c r="F3" s="168">
        <v>98.055000000000007</v>
      </c>
      <c r="G3" s="168"/>
      <c r="H3" s="168"/>
      <c r="I3" s="168"/>
      <c r="J3" s="168"/>
      <c r="K3" s="168"/>
      <c r="L3" s="168"/>
      <c r="M3" s="168"/>
      <c r="N3" s="168"/>
      <c r="P3" s="154"/>
    </row>
    <row r="4" spans="1:17" x14ac:dyDescent="0.25">
      <c r="A4" s="85" t="s">
        <v>4</v>
      </c>
      <c r="B4" s="168">
        <v>3.6666666666666665</v>
      </c>
      <c r="C4" s="168">
        <v>3.4</v>
      </c>
      <c r="D4" s="168">
        <v>3.5833333333333335</v>
      </c>
      <c r="E4" s="168">
        <v>3.4166666666666665</v>
      </c>
      <c r="F4" s="168">
        <v>3.4166666666666665</v>
      </c>
      <c r="G4" s="168"/>
      <c r="H4" s="168"/>
      <c r="I4" s="168"/>
      <c r="J4" s="168"/>
      <c r="K4" s="168"/>
      <c r="L4" s="168"/>
      <c r="M4" s="168"/>
      <c r="N4" s="168"/>
      <c r="P4" s="154"/>
    </row>
    <row r="5" spans="1:17" x14ac:dyDescent="0.25">
      <c r="A5" s="85" t="s">
        <v>5</v>
      </c>
      <c r="B5" s="168">
        <v>3.8333333333333335</v>
      </c>
      <c r="C5" s="168">
        <v>3.6</v>
      </c>
      <c r="D5" s="168">
        <v>3.5833333333333335</v>
      </c>
      <c r="E5" s="168">
        <v>3.5</v>
      </c>
      <c r="F5" s="168">
        <v>3.5</v>
      </c>
      <c r="G5" s="168"/>
      <c r="H5" s="168"/>
      <c r="I5" s="168"/>
      <c r="J5" s="168"/>
      <c r="K5" s="168"/>
      <c r="L5" s="168"/>
      <c r="M5" s="168"/>
      <c r="N5" s="168"/>
      <c r="P5" s="154"/>
    </row>
    <row r="6" spans="1:17" x14ac:dyDescent="0.25">
      <c r="A6" s="85" t="s">
        <v>6</v>
      </c>
      <c r="B6" s="168">
        <v>0.66666666666666663</v>
      </c>
      <c r="C6" s="168">
        <v>0.7</v>
      </c>
      <c r="D6" s="168">
        <v>0.66666666666666663</v>
      </c>
      <c r="E6" s="168">
        <v>0.66666666666666663</v>
      </c>
      <c r="F6" s="168">
        <v>0.58333333333333337</v>
      </c>
      <c r="G6" s="168"/>
      <c r="H6" s="168"/>
      <c r="I6" s="168"/>
      <c r="J6" s="168"/>
      <c r="K6" s="168"/>
      <c r="L6" s="168"/>
      <c r="M6" s="168"/>
      <c r="N6" s="168"/>
      <c r="P6" s="154"/>
    </row>
    <row r="7" spans="1:17" x14ac:dyDescent="0.25">
      <c r="A7" s="85" t="s">
        <v>7</v>
      </c>
      <c r="B7" s="168">
        <v>1.3333333333333333</v>
      </c>
      <c r="C7" s="168">
        <v>1.3</v>
      </c>
      <c r="D7" s="168">
        <v>1.4166666666666667</v>
      </c>
      <c r="E7" s="168">
        <v>1.3333333333333333</v>
      </c>
      <c r="F7" s="168">
        <v>1.6666666666666667</v>
      </c>
      <c r="G7" s="168"/>
      <c r="H7" s="168"/>
      <c r="I7" s="168"/>
      <c r="J7" s="168"/>
      <c r="K7" s="168"/>
      <c r="L7" s="168"/>
      <c r="M7" s="168"/>
      <c r="N7" s="168"/>
      <c r="P7" s="154"/>
    </row>
    <row r="8" spans="1:17" x14ac:dyDescent="0.25">
      <c r="A8" s="85" t="s">
        <v>8</v>
      </c>
      <c r="B8" s="168">
        <v>2.6666666666666665</v>
      </c>
      <c r="C8" s="168">
        <v>2.7</v>
      </c>
      <c r="D8" s="168">
        <v>2.9166666666666665</v>
      </c>
      <c r="E8" s="168">
        <v>3</v>
      </c>
      <c r="F8" s="168">
        <v>3</v>
      </c>
      <c r="G8" s="168"/>
      <c r="H8" s="168"/>
      <c r="I8" s="168"/>
      <c r="J8" s="168"/>
      <c r="K8" s="168"/>
      <c r="L8" s="168"/>
      <c r="M8" s="168"/>
      <c r="N8" s="168"/>
      <c r="P8" s="154"/>
    </row>
    <row r="9" spans="1:17" x14ac:dyDescent="0.25">
      <c r="A9" s="85" t="s">
        <v>9</v>
      </c>
      <c r="B9" s="168">
        <v>0.41666666666666669</v>
      </c>
      <c r="C9" s="168">
        <v>1.4</v>
      </c>
      <c r="D9" s="168">
        <v>0.41666666666666669</v>
      </c>
      <c r="E9" s="168">
        <v>0.5</v>
      </c>
      <c r="F9" s="168">
        <v>0.58333333333333337</v>
      </c>
      <c r="G9" s="168"/>
      <c r="H9" s="168"/>
      <c r="I9" s="168"/>
      <c r="J9" s="168"/>
      <c r="K9" s="168"/>
      <c r="L9" s="168"/>
      <c r="M9" s="168"/>
      <c r="N9" s="168"/>
      <c r="P9" s="154"/>
    </row>
    <row r="10" spans="1:17" x14ac:dyDescent="0.25">
      <c r="A10" s="85" t="s">
        <v>10</v>
      </c>
      <c r="B10" s="168">
        <v>0.75</v>
      </c>
      <c r="C10" s="168">
        <v>0.7</v>
      </c>
      <c r="D10" s="168">
        <v>0.75</v>
      </c>
      <c r="E10" s="168">
        <v>0.83333333333333337</v>
      </c>
      <c r="F10" s="168">
        <v>0.83333333333333337</v>
      </c>
      <c r="G10" s="168"/>
      <c r="H10" s="168"/>
      <c r="I10" s="168"/>
      <c r="J10" s="168"/>
      <c r="K10" s="168"/>
      <c r="L10" s="168"/>
      <c r="M10" s="168"/>
      <c r="N10" s="168"/>
      <c r="P10" s="154"/>
    </row>
    <row r="11" spans="1:17" x14ac:dyDescent="0.25">
      <c r="A11" s="85" t="s">
        <v>11</v>
      </c>
      <c r="B11" s="168">
        <v>0.33333333333333331</v>
      </c>
      <c r="C11" s="168">
        <v>0.1</v>
      </c>
      <c r="D11" s="168">
        <v>8.3333333333333329E-2</v>
      </c>
      <c r="E11" s="168">
        <v>8.3333333333333329E-2</v>
      </c>
      <c r="F11" s="168">
        <v>8.3333333333333329E-2</v>
      </c>
      <c r="G11" s="168"/>
      <c r="H11" s="168"/>
      <c r="I11" s="168"/>
      <c r="J11" s="168"/>
      <c r="K11" s="168"/>
      <c r="L11" s="168"/>
      <c r="M11" s="168"/>
      <c r="N11" s="168"/>
      <c r="P11" s="154"/>
    </row>
    <row r="12" spans="1:17" x14ac:dyDescent="0.25">
      <c r="A12" s="85" t="s">
        <v>12</v>
      </c>
      <c r="B12" s="168">
        <v>0</v>
      </c>
      <c r="C12" s="168">
        <v>0</v>
      </c>
      <c r="D12" s="168">
        <v>8.3333333333333329E-2</v>
      </c>
      <c r="E12" s="168">
        <v>8.3333333333333329E-2</v>
      </c>
      <c r="F12" s="168">
        <v>8.3333333333333329E-2</v>
      </c>
      <c r="G12" s="168"/>
      <c r="H12" s="168"/>
      <c r="I12" s="168"/>
      <c r="J12" s="168"/>
      <c r="K12" s="168"/>
      <c r="L12" s="168"/>
      <c r="M12" s="168"/>
      <c r="N12" s="168"/>
      <c r="P12" s="154"/>
    </row>
    <row r="13" spans="1:17" x14ac:dyDescent="0.25">
      <c r="A13" s="85" t="s">
        <v>13</v>
      </c>
      <c r="B13" s="168">
        <v>0.25</v>
      </c>
      <c r="C13" s="168">
        <v>0.4</v>
      </c>
      <c r="D13" s="168">
        <v>0.41666666666666669</v>
      </c>
      <c r="E13" s="168">
        <v>0.33333333333333331</v>
      </c>
      <c r="F13" s="168">
        <v>0.75</v>
      </c>
      <c r="G13" s="168"/>
      <c r="H13" s="168"/>
      <c r="I13" s="168"/>
      <c r="J13" s="168"/>
      <c r="K13" s="168"/>
      <c r="L13" s="168"/>
      <c r="M13" s="168"/>
      <c r="N13" s="168"/>
      <c r="P13" s="154"/>
    </row>
    <row r="14" spans="1:17" x14ac:dyDescent="0.25">
      <c r="A14" s="85" t="s">
        <v>14</v>
      </c>
      <c r="B14" s="168">
        <v>3</v>
      </c>
      <c r="C14" s="168">
        <v>2.8</v>
      </c>
      <c r="D14" s="168">
        <v>2.9166666666666665</v>
      </c>
      <c r="E14" s="168">
        <v>3</v>
      </c>
      <c r="F14" s="168">
        <v>2.75</v>
      </c>
      <c r="G14" s="168"/>
      <c r="H14" s="168"/>
      <c r="I14" s="168"/>
      <c r="J14" s="168"/>
      <c r="K14" s="168"/>
      <c r="L14" s="168"/>
      <c r="M14" s="168"/>
      <c r="N14" s="168"/>
      <c r="P14" s="154"/>
    </row>
    <row r="15" spans="1:17" x14ac:dyDescent="0.25">
      <c r="A15" s="85" t="s">
        <v>15</v>
      </c>
      <c r="B15" s="168">
        <v>1.8333333333333333</v>
      </c>
      <c r="C15" s="168">
        <v>1.7</v>
      </c>
      <c r="D15" s="168">
        <v>1.6666666666666667</v>
      </c>
      <c r="E15" s="168">
        <v>1.75</v>
      </c>
      <c r="F15" s="168">
        <v>2</v>
      </c>
      <c r="G15" s="168"/>
      <c r="H15" s="168"/>
      <c r="I15" s="168"/>
      <c r="J15" s="168"/>
      <c r="K15" s="168"/>
      <c r="L15" s="168"/>
      <c r="M15" s="168"/>
      <c r="N15" s="168"/>
      <c r="P15" s="154"/>
    </row>
    <row r="16" spans="1:17" x14ac:dyDescent="0.25">
      <c r="A16" s="19"/>
      <c r="B16" s="129"/>
      <c r="C16" s="129"/>
      <c r="D16" s="129"/>
      <c r="E16" s="129"/>
      <c r="F16" s="129"/>
      <c r="G16" s="129"/>
      <c r="H16" s="129"/>
      <c r="I16" s="129"/>
      <c r="J16" s="129"/>
      <c r="K16" s="129"/>
      <c r="L16" s="129"/>
      <c r="M16" s="129"/>
      <c r="N16" s="129"/>
      <c r="P16" s="154"/>
    </row>
    <row r="17" spans="1:16" ht="30" x14ac:dyDescent="0.3">
      <c r="A17" s="37" t="s">
        <v>20</v>
      </c>
      <c r="B17" s="169" t="s">
        <v>166</v>
      </c>
      <c r="C17" s="130" t="s">
        <v>165</v>
      </c>
      <c r="D17" s="130" t="s">
        <v>191</v>
      </c>
      <c r="E17" s="130" t="s">
        <v>225</v>
      </c>
      <c r="F17" s="130" t="s">
        <v>248</v>
      </c>
      <c r="G17" s="170" t="s">
        <v>28</v>
      </c>
      <c r="H17" s="170" t="s">
        <v>29</v>
      </c>
      <c r="I17" s="170" t="s">
        <v>30</v>
      </c>
      <c r="J17" s="170" t="s">
        <v>31</v>
      </c>
      <c r="K17" s="170" t="s">
        <v>32</v>
      </c>
      <c r="L17" s="170" t="s">
        <v>33</v>
      </c>
      <c r="M17" s="170" t="s">
        <v>34</v>
      </c>
      <c r="N17" s="171" t="s">
        <v>35</v>
      </c>
      <c r="P17" s="154"/>
    </row>
    <row r="18" spans="1:16" x14ac:dyDescent="0.25">
      <c r="A18" s="39" t="s">
        <v>40</v>
      </c>
      <c r="B18" s="168">
        <v>3.3333333333333335</v>
      </c>
      <c r="C18" s="168">
        <v>3.2</v>
      </c>
      <c r="D18" s="168">
        <v>3.1666666666666665</v>
      </c>
      <c r="E18" s="168">
        <v>3</v>
      </c>
      <c r="F18" s="168">
        <v>2.8333333333333335</v>
      </c>
      <c r="G18" s="168"/>
      <c r="H18" s="168"/>
      <c r="I18" s="168"/>
      <c r="J18" s="168"/>
      <c r="K18" s="168"/>
      <c r="L18" s="168"/>
      <c r="M18" s="168"/>
      <c r="N18" s="172"/>
      <c r="P18" s="154"/>
    </row>
    <row r="19" spans="1:16" x14ac:dyDescent="0.25">
      <c r="A19" s="39" t="s">
        <v>39</v>
      </c>
      <c r="B19" s="168">
        <v>0</v>
      </c>
      <c r="C19" s="168">
        <v>0</v>
      </c>
      <c r="D19" s="168">
        <v>0</v>
      </c>
      <c r="E19" s="168">
        <v>0</v>
      </c>
      <c r="F19" s="168">
        <v>0</v>
      </c>
      <c r="G19" s="168"/>
      <c r="H19" s="168"/>
      <c r="I19" s="168"/>
      <c r="J19" s="168"/>
      <c r="K19" s="168"/>
      <c r="L19" s="168"/>
      <c r="M19" s="168"/>
      <c r="N19" s="172"/>
      <c r="P19" s="154"/>
    </row>
    <row r="20" spans="1:16" x14ac:dyDescent="0.25">
      <c r="A20" s="41" t="s">
        <v>4</v>
      </c>
      <c r="B20" s="168">
        <v>2.5833333333333335</v>
      </c>
      <c r="C20" s="168">
        <v>2.5</v>
      </c>
      <c r="D20" s="168">
        <v>2.3333333333333335</v>
      </c>
      <c r="E20" s="168">
        <v>2.5833333333333335</v>
      </c>
      <c r="F20" s="168">
        <v>2.3333333333333335</v>
      </c>
      <c r="G20" s="168"/>
      <c r="H20" s="168"/>
      <c r="I20" s="168"/>
      <c r="J20" s="168"/>
      <c r="K20" s="168"/>
      <c r="L20" s="168"/>
      <c r="M20" s="168"/>
      <c r="N20" s="172"/>
      <c r="P20" s="154"/>
    </row>
    <row r="21" spans="1:16" x14ac:dyDescent="0.25">
      <c r="A21" s="41" t="s">
        <v>5</v>
      </c>
      <c r="B21" s="168">
        <v>2.5</v>
      </c>
      <c r="C21" s="168">
        <v>2.5</v>
      </c>
      <c r="D21" s="168">
        <v>2.5833333333333335</v>
      </c>
      <c r="E21" s="168">
        <v>2.5833333333333335</v>
      </c>
      <c r="F21" s="168">
        <v>2.4166666666666665</v>
      </c>
      <c r="G21" s="168"/>
      <c r="H21" s="168"/>
      <c r="I21" s="168"/>
      <c r="J21" s="168"/>
      <c r="K21" s="168"/>
      <c r="L21" s="168"/>
      <c r="M21" s="168"/>
      <c r="N21" s="172"/>
      <c r="P21" s="154"/>
    </row>
    <row r="22" spans="1:16" x14ac:dyDescent="0.25">
      <c r="A22" s="41" t="s">
        <v>6</v>
      </c>
      <c r="B22" s="168">
        <v>0</v>
      </c>
      <c r="C22" s="168">
        <v>0</v>
      </c>
      <c r="D22" s="168">
        <v>0</v>
      </c>
      <c r="E22" s="168">
        <v>0</v>
      </c>
      <c r="F22" s="168">
        <v>0</v>
      </c>
      <c r="G22" s="168"/>
      <c r="H22" s="168"/>
      <c r="I22" s="168"/>
      <c r="J22" s="168"/>
      <c r="K22" s="168"/>
      <c r="L22" s="168"/>
      <c r="M22" s="168"/>
      <c r="N22" s="172"/>
      <c r="P22" s="154"/>
    </row>
    <row r="23" spans="1:16" x14ac:dyDescent="0.25">
      <c r="A23" s="41" t="s">
        <v>7</v>
      </c>
      <c r="B23" s="168">
        <v>0.5</v>
      </c>
      <c r="C23" s="168">
        <v>0.4</v>
      </c>
      <c r="D23" s="168">
        <v>0.5</v>
      </c>
      <c r="E23" s="168">
        <v>0.58333333333333337</v>
      </c>
      <c r="F23" s="168">
        <v>0.75</v>
      </c>
      <c r="G23" s="168"/>
      <c r="H23" s="168"/>
      <c r="I23" s="168"/>
      <c r="J23" s="168"/>
      <c r="K23" s="168"/>
      <c r="L23" s="168"/>
      <c r="M23" s="168"/>
      <c r="N23" s="172"/>
      <c r="P23" s="154"/>
    </row>
    <row r="24" spans="1:16" x14ac:dyDescent="0.25">
      <c r="A24" s="41" t="s">
        <v>8</v>
      </c>
      <c r="B24" s="168">
        <v>3.1666666666666665</v>
      </c>
      <c r="C24" s="168">
        <v>3.2</v>
      </c>
      <c r="D24" s="168">
        <v>3.1666666666666665</v>
      </c>
      <c r="E24" s="168">
        <v>3.1666666666666665</v>
      </c>
      <c r="F24" s="168">
        <v>3.1666666666666665</v>
      </c>
      <c r="G24" s="168"/>
      <c r="H24" s="168"/>
      <c r="I24" s="168"/>
      <c r="J24" s="168"/>
      <c r="K24" s="168"/>
      <c r="L24" s="168"/>
      <c r="M24" s="168"/>
      <c r="N24" s="172"/>
      <c r="P24" s="154"/>
    </row>
    <row r="25" spans="1:16" x14ac:dyDescent="0.25">
      <c r="A25" s="41" t="s">
        <v>9</v>
      </c>
      <c r="B25" s="168">
        <v>0.16666666666666666</v>
      </c>
      <c r="C25" s="168">
        <v>0.2</v>
      </c>
      <c r="D25" s="168">
        <v>0.16666666666666666</v>
      </c>
      <c r="E25" s="168">
        <v>0.25</v>
      </c>
      <c r="F25" s="168">
        <v>0.25</v>
      </c>
      <c r="G25" s="168"/>
      <c r="H25" s="168"/>
      <c r="I25" s="168"/>
      <c r="J25" s="168"/>
      <c r="K25" s="168"/>
      <c r="L25" s="168"/>
      <c r="M25" s="168"/>
      <c r="N25" s="172"/>
      <c r="P25" s="154"/>
    </row>
    <row r="26" spans="1:16" x14ac:dyDescent="0.25">
      <c r="A26" s="41" t="s">
        <v>10</v>
      </c>
      <c r="B26" s="168">
        <v>0.16666666666666666</v>
      </c>
      <c r="C26" s="168">
        <v>0.2</v>
      </c>
      <c r="D26" s="168">
        <v>0.25</v>
      </c>
      <c r="E26" s="168">
        <v>0.25</v>
      </c>
      <c r="F26" s="168">
        <v>0.41666666666666669</v>
      </c>
      <c r="G26" s="168"/>
      <c r="H26" s="168"/>
      <c r="I26" s="168"/>
      <c r="J26" s="168"/>
      <c r="K26" s="168"/>
      <c r="L26" s="168"/>
      <c r="M26" s="168"/>
      <c r="N26" s="172"/>
      <c r="P26" s="154"/>
    </row>
    <row r="27" spans="1:16" x14ac:dyDescent="0.25">
      <c r="A27" s="41" t="s">
        <v>11</v>
      </c>
      <c r="B27" s="168">
        <v>0</v>
      </c>
      <c r="C27" s="168">
        <v>0</v>
      </c>
      <c r="D27" s="168">
        <v>0</v>
      </c>
      <c r="E27" s="168">
        <v>0</v>
      </c>
      <c r="F27" s="168">
        <v>0</v>
      </c>
      <c r="G27" s="168"/>
      <c r="H27" s="168"/>
      <c r="I27" s="168"/>
      <c r="J27" s="168"/>
      <c r="K27" s="168"/>
      <c r="L27" s="168"/>
      <c r="M27" s="168"/>
      <c r="N27" s="172"/>
      <c r="P27" s="154"/>
    </row>
    <row r="28" spans="1:16" x14ac:dyDescent="0.25">
      <c r="A28" s="41" t="s">
        <v>12</v>
      </c>
      <c r="B28" s="168">
        <v>0</v>
      </c>
      <c r="C28" s="168">
        <v>0</v>
      </c>
      <c r="D28" s="168">
        <v>0</v>
      </c>
      <c r="E28" s="168">
        <v>0</v>
      </c>
      <c r="F28" s="168">
        <v>0</v>
      </c>
      <c r="G28" s="168"/>
      <c r="H28" s="168"/>
      <c r="I28" s="168"/>
      <c r="J28" s="168"/>
      <c r="K28" s="168"/>
      <c r="L28" s="168"/>
      <c r="M28" s="168"/>
      <c r="N28" s="172"/>
      <c r="P28" s="154"/>
    </row>
    <row r="29" spans="1:16" x14ac:dyDescent="0.25">
      <c r="A29" s="41" t="s">
        <v>13</v>
      </c>
      <c r="B29" s="168">
        <v>0</v>
      </c>
      <c r="C29" s="168">
        <v>0</v>
      </c>
      <c r="D29" s="168">
        <v>0</v>
      </c>
      <c r="E29" s="168">
        <v>0</v>
      </c>
      <c r="F29" s="168">
        <v>0</v>
      </c>
      <c r="G29" s="168"/>
      <c r="H29" s="168"/>
      <c r="I29" s="168"/>
      <c r="J29" s="168"/>
      <c r="K29" s="168"/>
      <c r="L29" s="168"/>
      <c r="M29" s="168"/>
      <c r="N29" s="172"/>
      <c r="P29" s="154"/>
    </row>
    <row r="30" spans="1:16" x14ac:dyDescent="0.25">
      <c r="A30" s="41" t="s">
        <v>14</v>
      </c>
      <c r="B30" s="168">
        <v>1.4166666666666667</v>
      </c>
      <c r="C30" s="168">
        <v>1.3</v>
      </c>
      <c r="D30" s="168">
        <v>1</v>
      </c>
      <c r="E30" s="168">
        <v>0.75</v>
      </c>
      <c r="F30" s="168">
        <v>0.75</v>
      </c>
      <c r="G30" s="168"/>
      <c r="H30" s="168"/>
      <c r="I30" s="168"/>
      <c r="J30" s="168"/>
      <c r="K30" s="168"/>
      <c r="L30" s="168"/>
      <c r="M30" s="168"/>
      <c r="N30" s="172"/>
      <c r="P30" s="154"/>
    </row>
    <row r="31" spans="1:16" x14ac:dyDescent="0.25">
      <c r="A31" s="42" t="s">
        <v>15</v>
      </c>
      <c r="B31" s="173">
        <v>1.0833333333333333</v>
      </c>
      <c r="C31" s="173">
        <v>0.8</v>
      </c>
      <c r="D31" s="173">
        <v>0.83333333333333337</v>
      </c>
      <c r="E31" s="173">
        <v>0.75</v>
      </c>
      <c r="F31" s="173">
        <v>1.1666666666666667</v>
      </c>
      <c r="G31" s="173"/>
      <c r="H31" s="173"/>
      <c r="I31" s="173"/>
      <c r="J31" s="173"/>
      <c r="K31" s="173"/>
      <c r="L31" s="173"/>
      <c r="M31" s="173"/>
      <c r="N31" s="174"/>
      <c r="P31" s="154"/>
    </row>
    <row r="32" spans="1:16" x14ac:dyDescent="0.25">
      <c r="P32" s="154"/>
    </row>
  </sheetData>
  <mergeCells count="1">
    <mergeCell ref="B1:E1"/>
  </mergeCells>
  <printOptions horizontalCentered="1" verticalCentered="1"/>
  <pageMargins left="0.7" right="0.7" top="0.75" bottom="0.75" header="0.3" footer="0.3"/>
  <pageSetup paperSize="9" scale="81" orientation="landscape" r:id="rId1"/>
  <headerFooter>
    <oddHeader>&amp;L&amp;10Rolling Data Archive&amp;C&amp;10Page: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pageSetUpPr fitToPage="1"/>
  </sheetPr>
  <dimension ref="A1:C39"/>
  <sheetViews>
    <sheetView workbookViewId="0">
      <selection activeCell="C21" sqref="C21"/>
    </sheetView>
  </sheetViews>
  <sheetFormatPr defaultRowHeight="15" x14ac:dyDescent="0.25"/>
  <cols>
    <col min="1" max="1" width="32.42578125" customWidth="1"/>
    <col min="2" max="2" width="10.42578125" style="7" customWidth="1"/>
    <col min="3" max="3" width="120.7109375" style="5" customWidth="1"/>
  </cols>
  <sheetData>
    <row r="1" spans="1:3" ht="26.25" customHeight="1" x14ac:dyDescent="0.3">
      <c r="A1" s="90" t="s">
        <v>38</v>
      </c>
      <c r="B1" s="48" t="s">
        <v>22</v>
      </c>
      <c r="C1" s="49">
        <v>2019</v>
      </c>
    </row>
    <row r="2" spans="1:3" ht="18.75" x14ac:dyDescent="0.3">
      <c r="A2" s="29" t="s">
        <v>2</v>
      </c>
      <c r="B2" s="6" t="s">
        <v>3</v>
      </c>
      <c r="C2" s="36" t="s">
        <v>221</v>
      </c>
    </row>
    <row r="3" spans="1:3" ht="30" x14ac:dyDescent="0.25">
      <c r="A3" s="35" t="s">
        <v>0</v>
      </c>
      <c r="B3" s="6">
        <v>96</v>
      </c>
      <c r="C3" s="36" t="s">
        <v>47</v>
      </c>
    </row>
    <row r="4" spans="1:3" x14ac:dyDescent="0.25">
      <c r="A4" s="32" t="s">
        <v>4</v>
      </c>
      <c r="B4" s="6">
        <v>4</v>
      </c>
      <c r="C4" s="36" t="s">
        <v>48</v>
      </c>
    </row>
    <row r="5" spans="1:3" x14ac:dyDescent="0.25">
      <c r="A5" s="32" t="s">
        <v>5</v>
      </c>
      <c r="B5" s="6">
        <v>4</v>
      </c>
      <c r="C5" s="36" t="s">
        <v>49</v>
      </c>
    </row>
    <row r="6" spans="1:3" x14ac:dyDescent="0.25">
      <c r="A6" s="32" t="s">
        <v>6</v>
      </c>
      <c r="B6" s="6">
        <v>0</v>
      </c>
      <c r="C6" s="36" t="s">
        <v>50</v>
      </c>
    </row>
    <row r="7" spans="1:3" x14ac:dyDescent="0.25">
      <c r="A7" s="32" t="s">
        <v>7</v>
      </c>
      <c r="B7" s="6">
        <v>0</v>
      </c>
      <c r="C7" s="36" t="s">
        <v>51</v>
      </c>
    </row>
    <row r="8" spans="1:3" x14ac:dyDescent="0.25">
      <c r="A8" s="32" t="s">
        <v>8</v>
      </c>
      <c r="B8" s="6">
        <v>3</v>
      </c>
      <c r="C8" s="36" t="s">
        <v>52</v>
      </c>
    </row>
    <row r="9" spans="1:3" x14ac:dyDescent="0.25">
      <c r="A9" s="32" t="s">
        <v>9</v>
      </c>
      <c r="B9" s="6">
        <v>0</v>
      </c>
      <c r="C9" s="36" t="s">
        <v>50</v>
      </c>
    </row>
    <row r="10" spans="1:3" x14ac:dyDescent="0.25">
      <c r="A10" s="32" t="s">
        <v>10</v>
      </c>
      <c r="B10" s="6">
        <v>0</v>
      </c>
      <c r="C10" s="36" t="s">
        <v>50</v>
      </c>
    </row>
    <row r="11" spans="1:3" x14ac:dyDescent="0.25">
      <c r="A11" s="32" t="s">
        <v>11</v>
      </c>
      <c r="B11" s="6">
        <v>0</v>
      </c>
      <c r="C11" s="36" t="s">
        <v>50</v>
      </c>
    </row>
    <row r="12" spans="1:3" x14ac:dyDescent="0.25">
      <c r="A12" s="32" t="s">
        <v>12</v>
      </c>
      <c r="B12" s="6">
        <v>0</v>
      </c>
      <c r="C12" s="36" t="s">
        <v>50</v>
      </c>
    </row>
    <row r="13" spans="1:3" ht="39.75" customHeight="1" x14ac:dyDescent="0.25">
      <c r="A13" s="32" t="s">
        <v>13</v>
      </c>
      <c r="B13" s="6">
        <v>0</v>
      </c>
      <c r="C13" s="36" t="s">
        <v>169</v>
      </c>
    </row>
    <row r="14" spans="1:3" x14ac:dyDescent="0.25">
      <c r="A14" s="32" t="s">
        <v>14</v>
      </c>
      <c r="B14" s="6">
        <v>0</v>
      </c>
      <c r="C14" s="36" t="s">
        <v>133</v>
      </c>
    </row>
    <row r="15" spans="1:3" x14ac:dyDescent="0.25">
      <c r="A15" s="32" t="s">
        <v>15</v>
      </c>
      <c r="B15" s="6">
        <v>0</v>
      </c>
      <c r="C15" s="36" t="s">
        <v>133</v>
      </c>
    </row>
    <row r="16" spans="1:3" x14ac:dyDescent="0.25">
      <c r="A16" s="33" t="s">
        <v>16</v>
      </c>
      <c r="B16" s="6"/>
      <c r="C16" s="36"/>
    </row>
    <row r="17" spans="1:3" ht="42.75" customHeight="1" x14ac:dyDescent="0.25">
      <c r="A17" s="34" t="s">
        <v>17</v>
      </c>
      <c r="B17" s="6"/>
      <c r="C17" s="36" t="s">
        <v>134</v>
      </c>
    </row>
    <row r="18" spans="1:3" x14ac:dyDescent="0.25">
      <c r="A18" s="34" t="s">
        <v>18</v>
      </c>
      <c r="B18" s="6"/>
      <c r="C18" s="36"/>
    </row>
    <row r="19" spans="1:3" ht="30" x14ac:dyDescent="0.25">
      <c r="A19" s="50" t="s">
        <v>19</v>
      </c>
      <c r="B19" s="38"/>
      <c r="C19" s="52" t="s">
        <v>53</v>
      </c>
    </row>
    <row r="20" spans="1:3" x14ac:dyDescent="0.25">
      <c r="A20" s="20"/>
      <c r="B20" s="21"/>
      <c r="C20" s="22"/>
    </row>
    <row r="21" spans="1:3" ht="30.75" x14ac:dyDescent="0.3">
      <c r="A21" s="53" t="s">
        <v>20</v>
      </c>
      <c r="B21" s="91" t="s">
        <v>162</v>
      </c>
      <c r="C21" s="54" t="s">
        <v>221</v>
      </c>
    </row>
    <row r="22" spans="1:3" x14ac:dyDescent="0.25">
      <c r="A22" s="55" t="s">
        <v>40</v>
      </c>
      <c r="B22" s="26">
        <v>2</v>
      </c>
      <c r="C22" s="56">
        <v>84</v>
      </c>
    </row>
    <row r="23" spans="1:3" x14ac:dyDescent="0.25">
      <c r="A23" s="55" t="s">
        <v>39</v>
      </c>
      <c r="B23" s="26">
        <v>0</v>
      </c>
      <c r="C23" s="56">
        <v>24</v>
      </c>
    </row>
    <row r="24" spans="1:3" x14ac:dyDescent="0.25">
      <c r="A24" s="57" t="s">
        <v>4</v>
      </c>
      <c r="B24" s="26">
        <v>0</v>
      </c>
      <c r="C24" s="54"/>
    </row>
    <row r="25" spans="1:3" x14ac:dyDescent="0.25">
      <c r="A25" s="57" t="s">
        <v>5</v>
      </c>
      <c r="B25" s="26">
        <v>2</v>
      </c>
      <c r="C25" s="54" t="s">
        <v>41</v>
      </c>
    </row>
    <row r="26" spans="1:3" x14ac:dyDescent="0.25">
      <c r="A26" s="57" t="s">
        <v>6</v>
      </c>
      <c r="B26" s="26">
        <v>0</v>
      </c>
      <c r="C26" s="54"/>
    </row>
    <row r="27" spans="1:3" x14ac:dyDescent="0.25">
      <c r="A27" s="57" t="s">
        <v>7</v>
      </c>
      <c r="B27" s="26">
        <v>1</v>
      </c>
      <c r="C27" s="54" t="s">
        <v>42</v>
      </c>
    </row>
    <row r="28" spans="1:3" x14ac:dyDescent="0.25">
      <c r="A28" s="57" t="s">
        <v>8</v>
      </c>
      <c r="B28" s="26">
        <v>3</v>
      </c>
      <c r="C28" s="54"/>
    </row>
    <row r="29" spans="1:3" x14ac:dyDescent="0.25">
      <c r="A29" s="57" t="s">
        <v>9</v>
      </c>
      <c r="B29" s="26">
        <v>0</v>
      </c>
      <c r="C29" s="54"/>
    </row>
    <row r="30" spans="1:3" x14ac:dyDescent="0.25">
      <c r="A30" s="57" t="s">
        <v>10</v>
      </c>
      <c r="B30" s="26">
        <v>0</v>
      </c>
      <c r="C30" s="54"/>
    </row>
    <row r="31" spans="1:3" x14ac:dyDescent="0.25">
      <c r="A31" s="57" t="s">
        <v>11</v>
      </c>
      <c r="B31" s="26">
        <v>0</v>
      </c>
      <c r="C31" s="54"/>
    </row>
    <row r="32" spans="1:3" x14ac:dyDescent="0.25">
      <c r="A32" s="57" t="s">
        <v>12</v>
      </c>
      <c r="B32" s="26">
        <v>0</v>
      </c>
      <c r="C32" s="54"/>
    </row>
    <row r="33" spans="1:3" x14ac:dyDescent="0.25">
      <c r="A33" s="57" t="s">
        <v>13</v>
      </c>
      <c r="B33" s="26">
        <v>0</v>
      </c>
      <c r="C33" s="54" t="s">
        <v>43</v>
      </c>
    </row>
    <row r="34" spans="1:3" x14ac:dyDescent="0.25">
      <c r="A34" s="57" t="s">
        <v>14</v>
      </c>
      <c r="B34" s="26">
        <v>3</v>
      </c>
      <c r="C34" s="54"/>
    </row>
    <row r="35" spans="1:3" x14ac:dyDescent="0.25">
      <c r="A35" s="57" t="s">
        <v>15</v>
      </c>
      <c r="B35" s="26">
        <v>1</v>
      </c>
      <c r="C35" s="54" t="s">
        <v>44</v>
      </c>
    </row>
    <row r="36" spans="1:3" x14ac:dyDescent="0.25">
      <c r="A36" s="57"/>
      <c r="B36" s="26"/>
      <c r="C36" s="54"/>
    </row>
    <row r="37" spans="1:3" ht="45" x14ac:dyDescent="0.25">
      <c r="A37" s="58" t="s">
        <v>17</v>
      </c>
      <c r="B37" s="26"/>
      <c r="C37" s="54" t="s">
        <v>45</v>
      </c>
    </row>
    <row r="38" spans="1:3" ht="30" x14ac:dyDescent="0.25">
      <c r="A38" s="58" t="s">
        <v>18</v>
      </c>
      <c r="B38" s="26"/>
      <c r="C38" s="54" t="s">
        <v>135</v>
      </c>
    </row>
    <row r="39" spans="1:3" ht="45" x14ac:dyDescent="0.25">
      <c r="A39" s="58" t="s">
        <v>19</v>
      </c>
      <c r="B39" s="26"/>
      <c r="C39" s="54" t="s">
        <v>46</v>
      </c>
    </row>
  </sheetData>
  <pageMargins left="0.7" right="0.7" top="0.75" bottom="0.75" header="0.3" footer="0.3"/>
  <pageSetup paperSize="9" scale="80"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sheetPr>
    <pageSetUpPr fitToPage="1"/>
  </sheetPr>
  <dimension ref="A1:C39"/>
  <sheetViews>
    <sheetView workbookViewId="0">
      <selection activeCell="E37" sqref="E37"/>
    </sheetView>
  </sheetViews>
  <sheetFormatPr defaultColWidth="9.140625" defaultRowHeight="15" x14ac:dyDescent="0.25"/>
  <cols>
    <col min="1" max="1" width="32.42578125" style="93" customWidth="1"/>
    <col min="2" max="2" width="10.42578125" style="109" customWidth="1"/>
    <col min="3" max="3" width="120.7109375" style="93" customWidth="1"/>
    <col min="4" max="16384" width="9.140625" style="93"/>
  </cols>
  <sheetData>
    <row r="1" spans="1:3" ht="25.5" customHeight="1" x14ac:dyDescent="0.3">
      <c r="A1" s="90" t="s">
        <v>38</v>
      </c>
      <c r="B1" s="48" t="s">
        <v>23</v>
      </c>
      <c r="C1" s="49">
        <v>2019</v>
      </c>
    </row>
    <row r="2" spans="1:3" ht="18.75" x14ac:dyDescent="0.3">
      <c r="A2" s="29" t="s">
        <v>2</v>
      </c>
      <c r="B2" s="94" t="s">
        <v>3</v>
      </c>
      <c r="C2" s="95" t="s">
        <v>170</v>
      </c>
    </row>
    <row r="3" spans="1:3" ht="21.6" customHeight="1" x14ac:dyDescent="0.25">
      <c r="A3" s="35" t="s">
        <v>0</v>
      </c>
      <c r="B3" s="94">
        <v>99</v>
      </c>
      <c r="C3" s="96" t="s">
        <v>149</v>
      </c>
    </row>
    <row r="4" spans="1:3" ht="21.6" customHeight="1" x14ac:dyDescent="0.25">
      <c r="A4" s="97" t="s">
        <v>4</v>
      </c>
      <c r="B4" s="94">
        <v>3</v>
      </c>
      <c r="C4" s="96" t="s">
        <v>153</v>
      </c>
    </row>
    <row r="5" spans="1:3" ht="21.6" customHeight="1" x14ac:dyDescent="0.25">
      <c r="A5" s="97" t="s">
        <v>5</v>
      </c>
      <c r="B5" s="94">
        <v>2</v>
      </c>
      <c r="C5" s="98">
        <v>2</v>
      </c>
    </row>
    <row r="6" spans="1:3" ht="21.6" customHeight="1" x14ac:dyDescent="0.25">
      <c r="A6" s="97" t="s">
        <v>207</v>
      </c>
      <c r="B6" s="94">
        <v>0</v>
      </c>
      <c r="C6" s="96" t="s">
        <v>148</v>
      </c>
    </row>
    <row r="7" spans="1:3" ht="21.6" customHeight="1" x14ac:dyDescent="0.25">
      <c r="A7" s="97" t="s">
        <v>208</v>
      </c>
      <c r="B7" s="94">
        <v>0</v>
      </c>
      <c r="C7" s="96" t="s">
        <v>154</v>
      </c>
    </row>
    <row r="8" spans="1:3" ht="21.6" customHeight="1" x14ac:dyDescent="0.25">
      <c r="A8" s="97" t="s">
        <v>8</v>
      </c>
      <c r="B8" s="94">
        <v>3</v>
      </c>
      <c r="C8" s="96" t="s">
        <v>150</v>
      </c>
    </row>
    <row r="9" spans="1:3" ht="21.6" customHeight="1" x14ac:dyDescent="0.25">
      <c r="A9" s="97" t="s">
        <v>9</v>
      </c>
      <c r="B9" s="94">
        <v>0</v>
      </c>
      <c r="C9" s="96" t="s">
        <v>148</v>
      </c>
    </row>
    <row r="10" spans="1:3" ht="21.6" customHeight="1" x14ac:dyDescent="0.25">
      <c r="A10" s="97" t="s">
        <v>10</v>
      </c>
      <c r="B10" s="94">
        <v>0</v>
      </c>
      <c r="C10" s="96" t="s">
        <v>148</v>
      </c>
    </row>
    <row r="11" spans="1:3" ht="21.6" customHeight="1" x14ac:dyDescent="0.25">
      <c r="A11" s="97" t="s">
        <v>11</v>
      </c>
      <c r="B11" s="94">
        <v>0</v>
      </c>
      <c r="C11" s="96"/>
    </row>
    <row r="12" spans="1:3" ht="21.6" customHeight="1" x14ac:dyDescent="0.25">
      <c r="A12" s="97" t="s">
        <v>12</v>
      </c>
      <c r="B12" s="94">
        <v>0</v>
      </c>
      <c r="C12" s="96" t="s">
        <v>148</v>
      </c>
    </row>
    <row r="13" spans="1:3" ht="53.65" customHeight="1" x14ac:dyDescent="0.25">
      <c r="A13" s="97" t="s">
        <v>13</v>
      </c>
      <c r="B13" s="94">
        <v>2</v>
      </c>
      <c r="C13" s="96" t="s">
        <v>155</v>
      </c>
    </row>
    <row r="14" spans="1:3" x14ac:dyDescent="0.25">
      <c r="A14" s="97" t="s">
        <v>14</v>
      </c>
      <c r="B14" s="94">
        <v>4</v>
      </c>
      <c r="C14" s="96" t="s">
        <v>156</v>
      </c>
    </row>
    <row r="15" spans="1:3" ht="20.65" customHeight="1" x14ac:dyDescent="0.25">
      <c r="A15" s="97" t="s">
        <v>15</v>
      </c>
      <c r="B15" s="94">
        <v>0</v>
      </c>
      <c r="C15" s="96" t="s">
        <v>157</v>
      </c>
    </row>
    <row r="16" spans="1:3" ht="19.899999999999999" customHeight="1" x14ac:dyDescent="0.25">
      <c r="A16" s="33" t="s">
        <v>16</v>
      </c>
      <c r="B16" s="94"/>
      <c r="C16" s="96"/>
    </row>
    <row r="17" spans="1:3" ht="86.65" customHeight="1" x14ac:dyDescent="0.25">
      <c r="A17" s="34" t="s">
        <v>17</v>
      </c>
      <c r="B17" s="94"/>
      <c r="C17" s="96" t="s">
        <v>167</v>
      </c>
    </row>
    <row r="18" spans="1:3" ht="33" customHeight="1" x14ac:dyDescent="0.25">
      <c r="A18" s="34" t="s">
        <v>18</v>
      </c>
      <c r="B18" s="94"/>
      <c r="C18" s="96" t="s">
        <v>151</v>
      </c>
    </row>
    <row r="19" spans="1:3" ht="30" x14ac:dyDescent="0.25">
      <c r="A19" s="50" t="s">
        <v>19</v>
      </c>
      <c r="B19" s="99"/>
      <c r="C19" s="100" t="s">
        <v>152</v>
      </c>
    </row>
    <row r="20" spans="1:3" x14ac:dyDescent="0.25">
      <c r="A20" s="101"/>
      <c r="B20" s="102"/>
      <c r="C20" s="101"/>
    </row>
    <row r="21" spans="1:3" ht="30.75" x14ac:dyDescent="0.3">
      <c r="A21" s="1" t="s">
        <v>20</v>
      </c>
      <c r="B21" s="103" t="s">
        <v>163</v>
      </c>
      <c r="C21" s="104" t="s">
        <v>171</v>
      </c>
    </row>
    <row r="22" spans="1:3" x14ac:dyDescent="0.25">
      <c r="A22" s="9" t="s">
        <v>40</v>
      </c>
      <c r="B22" s="105">
        <v>2</v>
      </c>
      <c r="C22" s="106">
        <v>84</v>
      </c>
    </row>
    <row r="23" spans="1:3" x14ac:dyDescent="0.25">
      <c r="A23" s="9" t="s">
        <v>39</v>
      </c>
      <c r="B23" s="105">
        <v>0</v>
      </c>
      <c r="C23" s="106">
        <v>24</v>
      </c>
    </row>
    <row r="24" spans="1:3" x14ac:dyDescent="0.25">
      <c r="A24" s="107" t="s">
        <v>4</v>
      </c>
      <c r="B24" s="105">
        <v>2</v>
      </c>
      <c r="C24" s="104" t="s">
        <v>159</v>
      </c>
    </row>
    <row r="25" spans="1:3" x14ac:dyDescent="0.25">
      <c r="A25" s="107" t="s">
        <v>5</v>
      </c>
      <c r="B25" s="105">
        <v>1</v>
      </c>
      <c r="C25" s="104"/>
    </row>
    <row r="26" spans="1:3" x14ac:dyDescent="0.25">
      <c r="A26" s="107" t="s">
        <v>207</v>
      </c>
      <c r="B26" s="105">
        <v>0</v>
      </c>
      <c r="C26" s="104"/>
    </row>
    <row r="27" spans="1:3" x14ac:dyDescent="0.25">
      <c r="A27" s="107" t="s">
        <v>208</v>
      </c>
      <c r="B27" s="105">
        <v>1</v>
      </c>
      <c r="C27" s="104" t="s">
        <v>158</v>
      </c>
    </row>
    <row r="28" spans="1:3" x14ac:dyDescent="0.25">
      <c r="A28" s="107" t="s">
        <v>8</v>
      </c>
      <c r="B28" s="105">
        <v>3</v>
      </c>
      <c r="C28" s="104"/>
    </row>
    <row r="29" spans="1:3" x14ac:dyDescent="0.25">
      <c r="A29" s="107" t="s">
        <v>9</v>
      </c>
      <c r="B29" s="105">
        <v>0</v>
      </c>
      <c r="C29" s="104"/>
    </row>
    <row r="30" spans="1:3" x14ac:dyDescent="0.25">
      <c r="A30" s="107" t="s">
        <v>10</v>
      </c>
      <c r="B30" s="105">
        <v>0</v>
      </c>
      <c r="C30" s="104"/>
    </row>
    <row r="31" spans="1:3" x14ac:dyDescent="0.25">
      <c r="A31" s="107" t="s">
        <v>11</v>
      </c>
      <c r="B31" s="105">
        <v>0</v>
      </c>
      <c r="C31" s="104"/>
    </row>
    <row r="32" spans="1:3" x14ac:dyDescent="0.25">
      <c r="A32" s="107" t="s">
        <v>12</v>
      </c>
      <c r="B32" s="105">
        <v>0</v>
      </c>
      <c r="C32" s="104"/>
    </row>
    <row r="33" spans="1:3" x14ac:dyDescent="0.25">
      <c r="A33" s="107" t="s">
        <v>13</v>
      </c>
      <c r="B33" s="105">
        <v>0</v>
      </c>
      <c r="C33" s="104"/>
    </row>
    <row r="34" spans="1:3" x14ac:dyDescent="0.25">
      <c r="A34" s="107" t="s">
        <v>14</v>
      </c>
      <c r="B34" s="105">
        <v>0</v>
      </c>
      <c r="C34" s="104"/>
    </row>
    <row r="35" spans="1:3" x14ac:dyDescent="0.25">
      <c r="A35" s="107" t="s">
        <v>15</v>
      </c>
      <c r="B35" s="105">
        <v>0</v>
      </c>
      <c r="C35" s="104"/>
    </row>
    <row r="36" spans="1:3" x14ac:dyDescent="0.25">
      <c r="A36" s="107"/>
      <c r="B36" s="105"/>
      <c r="C36" s="104"/>
    </row>
    <row r="37" spans="1:3" ht="81.75" customHeight="1" x14ac:dyDescent="0.25">
      <c r="A37" s="3" t="s">
        <v>17</v>
      </c>
      <c r="B37" s="105"/>
      <c r="C37" s="108" t="s">
        <v>168</v>
      </c>
    </row>
    <row r="38" spans="1:3" ht="59.25" customHeight="1" x14ac:dyDescent="0.25">
      <c r="A38" s="3" t="s">
        <v>18</v>
      </c>
      <c r="B38" s="105"/>
      <c r="C38" s="108" t="s">
        <v>160</v>
      </c>
    </row>
    <row r="39" spans="1:3" ht="61.5" customHeight="1" x14ac:dyDescent="0.25">
      <c r="A39" s="3" t="s">
        <v>19</v>
      </c>
      <c r="B39" s="105"/>
      <c r="C39" s="108" t="s">
        <v>161</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39"/>
  <sheetViews>
    <sheetView workbookViewId="0">
      <selection activeCell="C21" sqref="C21"/>
    </sheetView>
  </sheetViews>
  <sheetFormatPr defaultRowHeight="15" x14ac:dyDescent="0.25"/>
  <cols>
    <col min="1" max="1" width="32.42578125" customWidth="1"/>
    <col min="2" max="2" width="10.42578125" style="7" customWidth="1"/>
    <col min="3" max="3" width="120.7109375" customWidth="1"/>
  </cols>
  <sheetData>
    <row r="1" spans="1:3" ht="21.6" customHeight="1" x14ac:dyDescent="0.25">
      <c r="A1" s="47" t="s">
        <v>38</v>
      </c>
      <c r="B1" s="48" t="s">
        <v>24</v>
      </c>
      <c r="C1" s="49">
        <v>2019</v>
      </c>
    </row>
    <row r="2" spans="1:3" ht="15.75" x14ac:dyDescent="0.25">
      <c r="A2" s="110" t="s">
        <v>2</v>
      </c>
      <c r="B2" s="111" t="s">
        <v>3</v>
      </c>
      <c r="C2" s="112" t="s">
        <v>209</v>
      </c>
    </row>
    <row r="3" spans="1:3" ht="21" customHeight="1" x14ac:dyDescent="0.25">
      <c r="A3" s="113" t="s">
        <v>0</v>
      </c>
      <c r="B3" s="114">
        <v>98</v>
      </c>
      <c r="C3" s="115"/>
    </row>
    <row r="4" spans="1:3" ht="34.9" customHeight="1" x14ac:dyDescent="0.25">
      <c r="A4" s="116" t="s">
        <v>4</v>
      </c>
      <c r="B4" s="114">
        <v>4</v>
      </c>
      <c r="C4" s="115" t="s">
        <v>194</v>
      </c>
    </row>
    <row r="5" spans="1:3" ht="21" customHeight="1" x14ac:dyDescent="0.25">
      <c r="A5" s="116" t="s">
        <v>5</v>
      </c>
      <c r="B5" s="114">
        <v>3</v>
      </c>
      <c r="C5" s="115" t="s">
        <v>195</v>
      </c>
    </row>
    <row r="6" spans="1:3" ht="21" customHeight="1" x14ac:dyDescent="0.25">
      <c r="A6" s="116" t="s">
        <v>210</v>
      </c>
      <c r="B6" s="114">
        <v>1</v>
      </c>
      <c r="C6" s="115" t="s">
        <v>196</v>
      </c>
    </row>
    <row r="7" spans="1:3" ht="21" customHeight="1" x14ac:dyDescent="0.25">
      <c r="A7" s="116" t="s">
        <v>211</v>
      </c>
      <c r="B7" s="114">
        <v>3</v>
      </c>
      <c r="C7" s="115" t="s">
        <v>197</v>
      </c>
    </row>
    <row r="8" spans="1:3" ht="21" customHeight="1" x14ac:dyDescent="0.25">
      <c r="A8" s="116" t="s">
        <v>8</v>
      </c>
      <c r="B8" s="114">
        <v>3</v>
      </c>
      <c r="C8" s="115" t="s">
        <v>198</v>
      </c>
    </row>
    <row r="9" spans="1:3" ht="21" customHeight="1" x14ac:dyDescent="0.25">
      <c r="A9" s="116" t="s">
        <v>9</v>
      </c>
      <c r="B9" s="114">
        <v>1</v>
      </c>
      <c r="C9" s="115" t="s">
        <v>199</v>
      </c>
    </row>
    <row r="10" spans="1:3" ht="21" customHeight="1" x14ac:dyDescent="0.25">
      <c r="A10" s="116" t="s">
        <v>10</v>
      </c>
      <c r="B10" s="114">
        <v>1</v>
      </c>
      <c r="C10" s="115" t="s">
        <v>200</v>
      </c>
    </row>
    <row r="11" spans="1:3" ht="21" customHeight="1" x14ac:dyDescent="0.25">
      <c r="A11" s="116" t="s">
        <v>11</v>
      </c>
      <c r="B11" s="114">
        <v>0</v>
      </c>
      <c r="C11" s="115"/>
    </row>
    <row r="12" spans="1:3" ht="21" customHeight="1" x14ac:dyDescent="0.25">
      <c r="A12" s="116" t="s">
        <v>12</v>
      </c>
      <c r="B12" s="114">
        <v>1</v>
      </c>
      <c r="C12" s="115" t="s">
        <v>201</v>
      </c>
    </row>
    <row r="13" spans="1:3" ht="21" customHeight="1" x14ac:dyDescent="0.25">
      <c r="A13" s="116" t="s">
        <v>13</v>
      </c>
      <c r="B13" s="114">
        <v>0</v>
      </c>
      <c r="C13" s="115" t="s">
        <v>202</v>
      </c>
    </row>
    <row r="14" spans="1:3" ht="21" customHeight="1" x14ac:dyDescent="0.25">
      <c r="A14" s="116" t="s">
        <v>14</v>
      </c>
      <c r="B14" s="114">
        <v>3</v>
      </c>
      <c r="C14" s="115" t="s">
        <v>203</v>
      </c>
    </row>
    <row r="15" spans="1:3" ht="21" customHeight="1" x14ac:dyDescent="0.25">
      <c r="A15" s="116" t="s">
        <v>15</v>
      </c>
      <c r="B15" s="114">
        <v>2</v>
      </c>
      <c r="C15" s="115" t="s">
        <v>204</v>
      </c>
    </row>
    <row r="16" spans="1:3" ht="21" customHeight="1" x14ac:dyDescent="0.25">
      <c r="A16" s="117" t="s">
        <v>16</v>
      </c>
      <c r="B16" s="114"/>
      <c r="C16" s="115"/>
    </row>
    <row r="17" spans="1:3" ht="65.45" customHeight="1" x14ac:dyDescent="0.25">
      <c r="A17" s="118" t="s">
        <v>17</v>
      </c>
      <c r="B17" s="114"/>
      <c r="C17" s="115" t="s">
        <v>205</v>
      </c>
    </row>
    <row r="18" spans="1:3" ht="21" customHeight="1" x14ac:dyDescent="0.25">
      <c r="A18" s="118" t="s">
        <v>18</v>
      </c>
      <c r="B18" s="114"/>
      <c r="C18" s="115"/>
    </row>
    <row r="19" spans="1:3" ht="37.15" customHeight="1" x14ac:dyDescent="0.25">
      <c r="A19" s="119" t="s">
        <v>19</v>
      </c>
      <c r="B19" s="120"/>
      <c r="C19" s="121" t="s">
        <v>206</v>
      </c>
    </row>
    <row r="20" spans="1:3" x14ac:dyDescent="0.25">
      <c r="A20" s="20"/>
      <c r="B20" s="21"/>
      <c r="C20" s="20"/>
    </row>
    <row r="21" spans="1:3" ht="28.15" customHeight="1" x14ac:dyDescent="0.25">
      <c r="A21" s="127" t="s">
        <v>20</v>
      </c>
      <c r="B21" s="122" t="s">
        <v>3</v>
      </c>
      <c r="C21" s="123" t="s">
        <v>209</v>
      </c>
    </row>
    <row r="22" spans="1:3" ht="28.15" customHeight="1" x14ac:dyDescent="0.25">
      <c r="A22" s="128" t="s">
        <v>40</v>
      </c>
      <c r="B22" s="122">
        <v>4</v>
      </c>
      <c r="C22" s="124" t="s">
        <v>183</v>
      </c>
    </row>
    <row r="23" spans="1:3" ht="28.15" customHeight="1" x14ac:dyDescent="0.25">
      <c r="A23" s="128" t="s">
        <v>39</v>
      </c>
      <c r="B23" s="122">
        <v>0</v>
      </c>
      <c r="C23" s="124" t="s">
        <v>184</v>
      </c>
    </row>
    <row r="24" spans="1:3" ht="20.25" customHeight="1" x14ac:dyDescent="0.25">
      <c r="A24" s="125" t="s">
        <v>4</v>
      </c>
      <c r="B24" s="122">
        <v>0</v>
      </c>
      <c r="C24" s="124" t="s">
        <v>192</v>
      </c>
    </row>
    <row r="25" spans="1:3" ht="20.25" customHeight="1" x14ac:dyDescent="0.25">
      <c r="A25" s="125" t="s">
        <v>5</v>
      </c>
      <c r="B25" s="122">
        <v>2</v>
      </c>
      <c r="C25" s="124"/>
    </row>
    <row r="26" spans="1:3" ht="20.25" customHeight="1" x14ac:dyDescent="0.25">
      <c r="A26" s="125" t="s">
        <v>210</v>
      </c>
      <c r="B26" s="122">
        <v>0</v>
      </c>
      <c r="C26" s="124"/>
    </row>
    <row r="27" spans="1:3" ht="20.25" customHeight="1" x14ac:dyDescent="0.25">
      <c r="A27" s="125" t="s">
        <v>211</v>
      </c>
      <c r="B27" s="122">
        <v>1</v>
      </c>
      <c r="C27" s="124" t="s">
        <v>185</v>
      </c>
    </row>
    <row r="28" spans="1:3" ht="20.25" customHeight="1" x14ac:dyDescent="0.25">
      <c r="A28" s="125" t="s">
        <v>8</v>
      </c>
      <c r="B28" s="122">
        <v>3</v>
      </c>
      <c r="C28" s="124"/>
    </row>
    <row r="29" spans="1:3" ht="20.25" customHeight="1" x14ac:dyDescent="0.25">
      <c r="A29" s="125" t="s">
        <v>9</v>
      </c>
      <c r="B29" s="122">
        <v>0</v>
      </c>
      <c r="C29" s="124" t="s">
        <v>186</v>
      </c>
    </row>
    <row r="30" spans="1:3" ht="20.25" customHeight="1" x14ac:dyDescent="0.25">
      <c r="A30" s="125" t="s">
        <v>10</v>
      </c>
      <c r="B30" s="122">
        <v>1</v>
      </c>
      <c r="C30" s="124" t="s">
        <v>187</v>
      </c>
    </row>
    <row r="31" spans="1:3" ht="20.25" customHeight="1" x14ac:dyDescent="0.25">
      <c r="A31" s="125" t="s">
        <v>11</v>
      </c>
      <c r="B31" s="122">
        <v>0</v>
      </c>
      <c r="C31" s="124"/>
    </row>
    <row r="32" spans="1:3" ht="20.25" customHeight="1" x14ac:dyDescent="0.25">
      <c r="A32" s="125" t="s">
        <v>12</v>
      </c>
      <c r="B32" s="122">
        <v>0</v>
      </c>
      <c r="C32" s="124"/>
    </row>
    <row r="33" spans="1:3" ht="20.25" customHeight="1" x14ac:dyDescent="0.25">
      <c r="A33" s="125" t="s">
        <v>13</v>
      </c>
      <c r="B33" s="122">
        <v>0</v>
      </c>
      <c r="C33" s="124"/>
    </row>
    <row r="34" spans="1:3" ht="20.25" customHeight="1" x14ac:dyDescent="0.25">
      <c r="A34" s="125" t="s">
        <v>14</v>
      </c>
      <c r="B34" s="122">
        <v>0</v>
      </c>
      <c r="C34" s="124"/>
    </row>
    <row r="35" spans="1:3" ht="20.25" customHeight="1" x14ac:dyDescent="0.25">
      <c r="A35" s="125" t="s">
        <v>15</v>
      </c>
      <c r="B35" s="122">
        <v>1</v>
      </c>
      <c r="C35" s="124" t="s">
        <v>193</v>
      </c>
    </row>
    <row r="36" spans="1:3" ht="20.25" customHeight="1" x14ac:dyDescent="0.25">
      <c r="A36" s="125"/>
      <c r="B36" s="122"/>
      <c r="C36" s="124"/>
    </row>
    <row r="37" spans="1:3" ht="32.25" customHeight="1" x14ac:dyDescent="0.25">
      <c r="A37" s="126" t="s">
        <v>17</v>
      </c>
      <c r="B37" s="122"/>
      <c r="C37" s="124" t="s">
        <v>188</v>
      </c>
    </row>
    <row r="38" spans="1:3" ht="20.25" customHeight="1" x14ac:dyDescent="0.25">
      <c r="A38" s="126" t="s">
        <v>18</v>
      </c>
      <c r="B38" s="122"/>
      <c r="C38" s="124" t="s">
        <v>189</v>
      </c>
    </row>
    <row r="39" spans="1:3" ht="54.75" customHeight="1" x14ac:dyDescent="0.25">
      <c r="A39" s="126" t="s">
        <v>19</v>
      </c>
      <c r="B39" s="122"/>
      <c r="C39" s="124" t="s">
        <v>190</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F39"/>
  <sheetViews>
    <sheetView topLeftCell="A13" workbookViewId="0">
      <selection activeCell="E31" sqref="E31"/>
    </sheetView>
  </sheetViews>
  <sheetFormatPr defaultRowHeight="15" x14ac:dyDescent="0.25"/>
  <cols>
    <col min="1" max="1" width="32.42578125" customWidth="1"/>
    <col min="2" max="2" width="10.42578125" style="7" customWidth="1"/>
    <col min="3" max="3" width="120.7109375" customWidth="1"/>
    <col min="5" max="5" width="37.5703125" customWidth="1"/>
  </cols>
  <sheetData>
    <row r="1" spans="1:3" ht="15.75" x14ac:dyDescent="0.25">
      <c r="A1" s="145" t="s">
        <v>38</v>
      </c>
      <c r="B1" s="146" t="s">
        <v>25</v>
      </c>
      <c r="C1" s="147">
        <v>2019</v>
      </c>
    </row>
    <row r="2" spans="1:3" ht="18.75" x14ac:dyDescent="0.25">
      <c r="A2" s="148" t="s">
        <v>2</v>
      </c>
      <c r="B2" s="138" t="s">
        <v>3</v>
      </c>
      <c r="C2" s="152" t="s">
        <v>222</v>
      </c>
    </row>
    <row r="3" spans="1:3" x14ac:dyDescent="0.25">
      <c r="A3" s="149" t="s">
        <v>0</v>
      </c>
      <c r="B3" s="139">
        <v>98.66</v>
      </c>
      <c r="C3" s="140"/>
    </row>
    <row r="4" spans="1:3" ht="45" x14ac:dyDescent="0.25">
      <c r="A4" s="140" t="s">
        <v>4</v>
      </c>
      <c r="B4" s="139">
        <v>2</v>
      </c>
      <c r="C4" s="140" t="s">
        <v>234</v>
      </c>
    </row>
    <row r="5" spans="1:3" x14ac:dyDescent="0.25">
      <c r="A5" s="140" t="s">
        <v>5</v>
      </c>
      <c r="B5" s="139">
        <v>3</v>
      </c>
      <c r="C5" s="140" t="s">
        <v>246</v>
      </c>
    </row>
    <row r="6" spans="1:3" ht="30" x14ac:dyDescent="0.25">
      <c r="A6" s="140" t="s">
        <v>6</v>
      </c>
      <c r="B6" s="139">
        <v>0</v>
      </c>
      <c r="C6" s="140" t="s">
        <v>235</v>
      </c>
    </row>
    <row r="7" spans="1:3" ht="30" x14ac:dyDescent="0.25">
      <c r="A7" s="140" t="s">
        <v>7</v>
      </c>
      <c r="B7" s="139">
        <v>0</v>
      </c>
      <c r="C7" s="140" t="s">
        <v>236</v>
      </c>
    </row>
    <row r="8" spans="1:3" x14ac:dyDescent="0.25">
      <c r="A8" s="140" t="s">
        <v>8</v>
      </c>
      <c r="B8" s="139">
        <v>3</v>
      </c>
      <c r="C8" s="140" t="s">
        <v>237</v>
      </c>
    </row>
    <row r="9" spans="1:3" ht="30" x14ac:dyDescent="0.25">
      <c r="A9" s="140" t="s">
        <v>9</v>
      </c>
      <c r="B9" s="139">
        <v>1</v>
      </c>
      <c r="C9" s="140" t="s">
        <v>238</v>
      </c>
    </row>
    <row r="10" spans="1:3" ht="45" x14ac:dyDescent="0.25">
      <c r="A10" s="140" t="s">
        <v>10</v>
      </c>
      <c r="B10" s="139">
        <v>1</v>
      </c>
      <c r="C10" s="140" t="s">
        <v>239</v>
      </c>
    </row>
    <row r="11" spans="1:3" x14ac:dyDescent="0.25">
      <c r="A11" s="140" t="s">
        <v>11</v>
      </c>
      <c r="B11" s="139">
        <v>0</v>
      </c>
      <c r="C11" s="140"/>
    </row>
    <row r="12" spans="1:3" x14ac:dyDescent="0.25">
      <c r="A12" s="140" t="s">
        <v>12</v>
      </c>
      <c r="B12" s="139">
        <v>0</v>
      </c>
      <c r="C12" s="140"/>
    </row>
    <row r="13" spans="1:3" x14ac:dyDescent="0.25">
      <c r="A13" s="140" t="s">
        <v>13</v>
      </c>
      <c r="B13" s="139">
        <v>0</v>
      </c>
      <c r="C13" s="140" t="s">
        <v>240</v>
      </c>
    </row>
    <row r="14" spans="1:3" x14ac:dyDescent="0.25">
      <c r="A14" s="140" t="s">
        <v>14</v>
      </c>
      <c r="B14" s="139">
        <v>2</v>
      </c>
      <c r="C14" s="140" t="s">
        <v>241</v>
      </c>
    </row>
    <row r="15" spans="1:3" ht="45" x14ac:dyDescent="0.25">
      <c r="A15" s="140" t="s">
        <v>15</v>
      </c>
      <c r="B15" s="139">
        <v>4</v>
      </c>
      <c r="C15" s="140" t="s">
        <v>242</v>
      </c>
    </row>
    <row r="16" spans="1:3" x14ac:dyDescent="0.25">
      <c r="A16" s="150" t="s">
        <v>16</v>
      </c>
      <c r="B16" s="139"/>
      <c r="C16" s="140"/>
    </row>
    <row r="17" spans="1:6" ht="210" x14ac:dyDescent="0.25">
      <c r="A17" s="151" t="s">
        <v>17</v>
      </c>
      <c r="B17" s="139"/>
      <c r="C17" s="140" t="s">
        <v>247</v>
      </c>
    </row>
    <row r="18" spans="1:6" ht="105" x14ac:dyDescent="0.25">
      <c r="A18" s="151" t="s">
        <v>18</v>
      </c>
      <c r="B18" s="139"/>
      <c r="C18" s="140" t="s">
        <v>243</v>
      </c>
    </row>
    <row r="19" spans="1:6" ht="60" x14ac:dyDescent="0.25">
      <c r="A19" s="151" t="s">
        <v>19</v>
      </c>
      <c r="B19" s="139"/>
      <c r="C19" s="140" t="s">
        <v>244</v>
      </c>
    </row>
    <row r="20" spans="1:6" x14ac:dyDescent="0.25">
      <c r="A20" s="141"/>
      <c r="B20" s="142"/>
      <c r="C20" s="141"/>
    </row>
    <row r="21" spans="1:6" ht="18.75" x14ac:dyDescent="0.3">
      <c r="A21" s="83" t="s">
        <v>20</v>
      </c>
      <c r="B21" s="138" t="s">
        <v>3</v>
      </c>
      <c r="C21" s="153" t="s">
        <v>222</v>
      </c>
    </row>
    <row r="22" spans="1:6" x14ac:dyDescent="0.25">
      <c r="A22" s="149" t="s">
        <v>40</v>
      </c>
      <c r="B22" s="139">
        <v>0</v>
      </c>
      <c r="C22" s="140"/>
      <c r="E22" s="84" t="s">
        <v>40</v>
      </c>
      <c r="F22" s="143">
        <v>77</v>
      </c>
    </row>
    <row r="23" spans="1:6" x14ac:dyDescent="0.25">
      <c r="A23" s="149" t="s">
        <v>39</v>
      </c>
      <c r="B23" s="139">
        <v>0</v>
      </c>
      <c r="C23" s="140"/>
      <c r="E23" s="84" t="s">
        <v>39</v>
      </c>
      <c r="F23" s="144">
        <v>18</v>
      </c>
    </row>
    <row r="24" spans="1:6" x14ac:dyDescent="0.25">
      <c r="A24" s="140" t="s">
        <v>4</v>
      </c>
      <c r="B24" s="139">
        <v>5</v>
      </c>
      <c r="C24" s="140" t="s">
        <v>226</v>
      </c>
    </row>
    <row r="25" spans="1:6" x14ac:dyDescent="0.25">
      <c r="A25" s="140" t="s">
        <v>5</v>
      </c>
      <c r="B25" s="139">
        <v>0</v>
      </c>
      <c r="C25" s="140" t="s">
        <v>227</v>
      </c>
    </row>
    <row r="26" spans="1:6" x14ac:dyDescent="0.25">
      <c r="A26" s="140" t="s">
        <v>6</v>
      </c>
      <c r="B26" s="139">
        <v>0</v>
      </c>
      <c r="C26" s="140"/>
    </row>
    <row r="27" spans="1:6" x14ac:dyDescent="0.25">
      <c r="A27" s="140" t="s">
        <v>7</v>
      </c>
      <c r="B27" s="139">
        <v>1</v>
      </c>
      <c r="C27" s="140" t="s">
        <v>228</v>
      </c>
    </row>
    <row r="28" spans="1:6" x14ac:dyDescent="0.25">
      <c r="A28" s="140" t="s">
        <v>8</v>
      </c>
      <c r="B28" s="139">
        <v>3</v>
      </c>
      <c r="C28" s="140"/>
    </row>
    <row r="29" spans="1:6" x14ac:dyDescent="0.25">
      <c r="A29" s="140" t="s">
        <v>9</v>
      </c>
      <c r="B29" s="139">
        <v>1</v>
      </c>
      <c r="C29" s="140" t="s">
        <v>229</v>
      </c>
    </row>
    <row r="30" spans="1:6" ht="30" x14ac:dyDescent="0.25">
      <c r="A30" s="140" t="s">
        <v>10</v>
      </c>
      <c r="B30" s="139">
        <v>0</v>
      </c>
      <c r="C30" s="140" t="s">
        <v>230</v>
      </c>
    </row>
    <row r="31" spans="1:6" x14ac:dyDescent="0.25">
      <c r="A31" s="140" t="s">
        <v>11</v>
      </c>
      <c r="B31" s="139">
        <v>0</v>
      </c>
      <c r="C31" s="140"/>
    </row>
    <row r="32" spans="1:6" x14ac:dyDescent="0.25">
      <c r="A32" s="140" t="s">
        <v>12</v>
      </c>
      <c r="B32" s="139">
        <v>0</v>
      </c>
      <c r="C32" s="140"/>
    </row>
    <row r="33" spans="1:3" x14ac:dyDescent="0.25">
      <c r="A33" s="140" t="s">
        <v>13</v>
      </c>
      <c r="B33" s="139">
        <v>0</v>
      </c>
      <c r="C33" s="140"/>
    </row>
    <row r="34" spans="1:3" x14ac:dyDescent="0.25">
      <c r="A34" s="140" t="s">
        <v>14</v>
      </c>
      <c r="B34" s="139">
        <v>0</v>
      </c>
      <c r="C34" s="140"/>
    </row>
    <row r="35" spans="1:3" x14ac:dyDescent="0.25">
      <c r="A35" s="140" t="s">
        <v>15</v>
      </c>
      <c r="B35" s="139">
        <v>0</v>
      </c>
      <c r="C35" s="140" t="s">
        <v>231</v>
      </c>
    </row>
    <row r="36" spans="1:3" x14ac:dyDescent="0.25">
      <c r="A36" s="140"/>
      <c r="B36" s="139"/>
      <c r="C36" s="140"/>
    </row>
    <row r="37" spans="1:3" ht="73.150000000000006" customHeight="1" x14ac:dyDescent="0.25">
      <c r="A37" s="151" t="s">
        <v>17</v>
      </c>
      <c r="B37" s="139"/>
      <c r="C37" s="140" t="s">
        <v>245</v>
      </c>
    </row>
    <row r="38" spans="1:3" ht="45" customHeight="1" x14ac:dyDescent="0.25">
      <c r="A38" s="151" t="s">
        <v>18</v>
      </c>
      <c r="B38" s="139"/>
      <c r="C38" s="140" t="s">
        <v>232</v>
      </c>
    </row>
    <row r="39" spans="1:3" ht="54" customHeight="1" x14ac:dyDescent="0.25">
      <c r="A39" s="151" t="s">
        <v>19</v>
      </c>
      <c r="B39" s="139"/>
      <c r="C39" s="140" t="s">
        <v>233</v>
      </c>
    </row>
  </sheetData>
  <printOptions horizontalCentered="1" verticalCentered="1"/>
  <pageMargins left="0" right="0" top="0.5" bottom="0.5" header="0.3" footer="0.3"/>
  <pageSetup paperSize="9" scale="88"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39"/>
  <sheetViews>
    <sheetView topLeftCell="A22" workbookViewId="0">
      <selection activeCell="C51" sqref="C51"/>
    </sheetView>
  </sheetViews>
  <sheetFormatPr defaultRowHeight="15" x14ac:dyDescent="0.25"/>
  <cols>
    <col min="1" max="1" width="30.140625" customWidth="1"/>
    <col min="2" max="2" width="8" style="7" customWidth="1"/>
    <col min="3" max="3" width="120.7109375" customWidth="1"/>
  </cols>
  <sheetData>
    <row r="1" spans="1:3" ht="15.75" x14ac:dyDescent="0.25">
      <c r="A1" s="145" t="s">
        <v>38</v>
      </c>
      <c r="B1" s="146" t="s">
        <v>26</v>
      </c>
      <c r="C1" s="147">
        <v>2019</v>
      </c>
    </row>
    <row r="2" spans="1:3" ht="33.75" customHeight="1" x14ac:dyDescent="0.25">
      <c r="A2" s="148" t="s">
        <v>2</v>
      </c>
      <c r="B2" s="139" t="s">
        <v>274</v>
      </c>
      <c r="C2" s="161" t="s">
        <v>273</v>
      </c>
    </row>
    <row r="3" spans="1:3" x14ac:dyDescent="0.25">
      <c r="A3" s="149" t="s">
        <v>0</v>
      </c>
      <c r="B3" s="162">
        <v>0.98</v>
      </c>
      <c r="C3" s="140" t="s">
        <v>250</v>
      </c>
    </row>
    <row r="4" spans="1:3" x14ac:dyDescent="0.25">
      <c r="A4" s="140" t="s">
        <v>4</v>
      </c>
      <c r="B4" s="132">
        <v>6</v>
      </c>
      <c r="C4" s="140" t="s">
        <v>251</v>
      </c>
    </row>
    <row r="5" spans="1:3" x14ac:dyDescent="0.25">
      <c r="A5" s="140" t="s">
        <v>5</v>
      </c>
      <c r="B5" s="132">
        <v>5</v>
      </c>
      <c r="C5" s="140"/>
    </row>
    <row r="6" spans="1:3" ht="30" x14ac:dyDescent="0.25">
      <c r="A6" s="140" t="s">
        <v>6</v>
      </c>
      <c r="B6" s="132">
        <v>0</v>
      </c>
      <c r="C6" s="140" t="s">
        <v>252</v>
      </c>
    </row>
    <row r="7" spans="1:3" x14ac:dyDescent="0.25">
      <c r="A7" s="140" t="s">
        <v>7</v>
      </c>
      <c r="B7" s="132">
        <v>5</v>
      </c>
      <c r="C7" s="140" t="s">
        <v>253</v>
      </c>
    </row>
    <row r="8" spans="1:3" x14ac:dyDescent="0.25">
      <c r="A8" s="140" t="s">
        <v>8</v>
      </c>
      <c r="B8" s="132">
        <v>3</v>
      </c>
      <c r="C8" s="140" t="s">
        <v>254</v>
      </c>
    </row>
    <row r="9" spans="1:3" ht="45" x14ac:dyDescent="0.25">
      <c r="A9" s="140" t="s">
        <v>9</v>
      </c>
      <c r="B9" s="132">
        <v>1</v>
      </c>
      <c r="C9" s="140" t="s">
        <v>255</v>
      </c>
    </row>
    <row r="10" spans="1:3" x14ac:dyDescent="0.25">
      <c r="A10" s="140" t="s">
        <v>10</v>
      </c>
      <c r="B10" s="132">
        <v>0</v>
      </c>
      <c r="C10" s="140"/>
    </row>
    <row r="11" spans="1:3" x14ac:dyDescent="0.25">
      <c r="A11" s="140" t="s">
        <v>11</v>
      </c>
      <c r="B11" s="132"/>
      <c r="C11" s="140"/>
    </row>
    <row r="12" spans="1:3" x14ac:dyDescent="0.25">
      <c r="A12" s="140" t="s">
        <v>12</v>
      </c>
      <c r="B12" s="132">
        <v>0</v>
      </c>
      <c r="C12" s="140"/>
    </row>
    <row r="13" spans="1:3" ht="75" x14ac:dyDescent="0.25">
      <c r="A13" s="140" t="s">
        <v>13</v>
      </c>
      <c r="B13" s="132">
        <v>5</v>
      </c>
      <c r="C13" s="140" t="s">
        <v>256</v>
      </c>
    </row>
    <row r="14" spans="1:3" x14ac:dyDescent="0.25">
      <c r="A14" s="140" t="s">
        <v>14</v>
      </c>
      <c r="B14" s="132">
        <v>1</v>
      </c>
      <c r="C14" s="140" t="s">
        <v>257</v>
      </c>
    </row>
    <row r="15" spans="1:3" x14ac:dyDescent="0.25">
      <c r="A15" s="140" t="s">
        <v>15</v>
      </c>
      <c r="B15" s="132">
        <v>4</v>
      </c>
      <c r="C15" s="140" t="s">
        <v>258</v>
      </c>
    </row>
    <row r="16" spans="1:3" x14ac:dyDescent="0.25">
      <c r="A16" s="163" t="s">
        <v>16</v>
      </c>
      <c r="B16" s="132"/>
      <c r="C16" s="140"/>
    </row>
    <row r="17" spans="1:3" ht="60" x14ac:dyDescent="0.25">
      <c r="A17" s="151" t="s">
        <v>17</v>
      </c>
      <c r="B17" s="132"/>
      <c r="C17" s="140" t="s">
        <v>259</v>
      </c>
    </row>
    <row r="18" spans="1:3" ht="90" x14ac:dyDescent="0.25">
      <c r="A18" s="151" t="s">
        <v>18</v>
      </c>
      <c r="B18" s="132"/>
      <c r="C18" s="140" t="s">
        <v>260</v>
      </c>
    </row>
    <row r="19" spans="1:3" x14ac:dyDescent="0.25">
      <c r="A19" s="151" t="s">
        <v>19</v>
      </c>
      <c r="B19" s="132"/>
      <c r="C19" s="140" t="s">
        <v>261</v>
      </c>
    </row>
    <row r="20" spans="1:3" x14ac:dyDescent="0.25">
      <c r="A20" s="20"/>
      <c r="B20" s="21"/>
      <c r="C20" s="20"/>
    </row>
    <row r="21" spans="1:3" ht="45.75" x14ac:dyDescent="0.3">
      <c r="A21" s="37" t="s">
        <v>20</v>
      </c>
      <c r="B21" s="160" t="s">
        <v>274</v>
      </c>
      <c r="C21" s="45" t="s">
        <v>273</v>
      </c>
    </row>
    <row r="22" spans="1:3" ht="30" x14ac:dyDescent="0.25">
      <c r="A22" s="155" t="s">
        <v>40</v>
      </c>
      <c r="B22" s="62">
        <v>0</v>
      </c>
      <c r="C22" s="156" t="s">
        <v>262</v>
      </c>
    </row>
    <row r="23" spans="1:3" x14ac:dyDescent="0.25">
      <c r="A23" s="155" t="s">
        <v>39</v>
      </c>
      <c r="B23" s="62">
        <v>0</v>
      </c>
      <c r="C23" s="156" t="s">
        <v>263</v>
      </c>
    </row>
    <row r="24" spans="1:3" x14ac:dyDescent="0.25">
      <c r="A24" s="41" t="s">
        <v>4</v>
      </c>
      <c r="B24" s="62">
        <v>0</v>
      </c>
      <c r="C24" s="156"/>
    </row>
    <row r="25" spans="1:3" x14ac:dyDescent="0.25">
      <c r="A25" s="41" t="s">
        <v>5</v>
      </c>
      <c r="B25" s="62">
        <v>1</v>
      </c>
      <c r="C25" s="156" t="s">
        <v>264</v>
      </c>
    </row>
    <row r="26" spans="1:3" x14ac:dyDescent="0.25">
      <c r="A26" s="41" t="s">
        <v>6</v>
      </c>
      <c r="B26" s="62">
        <v>0</v>
      </c>
      <c r="C26" s="156"/>
    </row>
    <row r="27" spans="1:3" x14ac:dyDescent="0.25">
      <c r="A27" s="41" t="s">
        <v>7</v>
      </c>
      <c r="B27" s="62">
        <v>2</v>
      </c>
      <c r="C27" s="156" t="s">
        <v>265</v>
      </c>
    </row>
    <row r="28" spans="1:3" x14ac:dyDescent="0.25">
      <c r="A28" s="41" t="s">
        <v>8</v>
      </c>
      <c r="B28" s="62">
        <v>3</v>
      </c>
      <c r="C28" s="156"/>
    </row>
    <row r="29" spans="1:3" x14ac:dyDescent="0.25">
      <c r="A29" s="41" t="s">
        <v>9</v>
      </c>
      <c r="B29" s="62">
        <v>0</v>
      </c>
      <c r="C29" s="156"/>
    </row>
    <row r="30" spans="1:3" x14ac:dyDescent="0.25">
      <c r="A30" s="41" t="s">
        <v>10</v>
      </c>
      <c r="B30" s="62">
        <v>2</v>
      </c>
      <c r="C30" s="156" t="s">
        <v>266</v>
      </c>
    </row>
    <row r="31" spans="1:3" x14ac:dyDescent="0.25">
      <c r="A31" s="41" t="s">
        <v>11</v>
      </c>
      <c r="B31" s="62">
        <v>0</v>
      </c>
      <c r="C31" s="156"/>
    </row>
    <row r="32" spans="1:3" x14ac:dyDescent="0.25">
      <c r="A32" s="41" t="s">
        <v>12</v>
      </c>
      <c r="B32" s="62">
        <v>0</v>
      </c>
      <c r="C32" s="156"/>
    </row>
    <row r="33" spans="1:3" x14ac:dyDescent="0.25">
      <c r="A33" s="41" t="s">
        <v>13</v>
      </c>
      <c r="B33" s="62">
        <v>0</v>
      </c>
      <c r="C33" s="156"/>
    </row>
    <row r="34" spans="1:3" x14ac:dyDescent="0.25">
      <c r="A34" s="41" t="s">
        <v>14</v>
      </c>
      <c r="B34" s="62">
        <v>2</v>
      </c>
      <c r="C34" s="156" t="s">
        <v>267</v>
      </c>
    </row>
    <row r="35" spans="1:3" ht="30" x14ac:dyDescent="0.25">
      <c r="A35" s="41" t="s">
        <v>15</v>
      </c>
      <c r="B35" s="62">
        <v>5</v>
      </c>
      <c r="C35" s="156" t="s">
        <v>268</v>
      </c>
    </row>
    <row r="36" spans="1:3" x14ac:dyDescent="0.25">
      <c r="A36" s="163" t="s">
        <v>16</v>
      </c>
      <c r="B36" s="62"/>
      <c r="C36" s="156"/>
    </row>
    <row r="37" spans="1:3" x14ac:dyDescent="0.25">
      <c r="A37" s="66" t="s">
        <v>17</v>
      </c>
      <c r="B37" s="62"/>
      <c r="C37" s="156" t="s">
        <v>269</v>
      </c>
    </row>
    <row r="38" spans="1:3" ht="60" x14ac:dyDescent="0.25">
      <c r="A38" s="66" t="s">
        <v>18</v>
      </c>
      <c r="B38" s="62"/>
      <c r="C38" s="156" t="s">
        <v>270</v>
      </c>
    </row>
    <row r="39" spans="1:3" ht="45" x14ac:dyDescent="0.25">
      <c r="A39" s="67" t="s">
        <v>19</v>
      </c>
      <c r="B39" s="68"/>
      <c r="C39" s="157" t="s">
        <v>277</v>
      </c>
    </row>
  </sheetData>
  <printOptions horizontalCentered="1" verticalCentered="1"/>
  <pageMargins left="0.7" right="0.7" top="0.75" bottom="0.75" header="0.3" footer="0.3"/>
  <pageSetup paperSize="9" scale="82" fitToHeight="0" orientation="landscape" r:id="rId1"/>
  <rowBreaks count="1" manualBreakCount="1">
    <brk id="19" max="16383" man="1"/>
  </rowBreaks>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CD9A-B04E-40D1-8C57-6B7E07DD7C2F}">
  <dimension ref="A1"/>
  <sheetViews>
    <sheetView workbookViewId="0">
      <selection activeCell="P35" sqref="P35"/>
    </sheetView>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7333-EC11-4E6F-AD40-8384AF728AB5}">
  <dimension ref="A1:F88"/>
  <sheetViews>
    <sheetView topLeftCell="A73" workbookViewId="0">
      <selection activeCell="C97" sqref="C97"/>
    </sheetView>
  </sheetViews>
  <sheetFormatPr defaultRowHeight="15" x14ac:dyDescent="0.25"/>
  <cols>
    <col min="1" max="3" width="13.5703125" customWidth="1"/>
    <col min="4" max="4" width="11.7109375" customWidth="1"/>
    <col min="5" max="6" width="13.5703125" customWidth="1"/>
  </cols>
  <sheetData>
    <row r="1" spans="1:6" ht="27" customHeight="1" x14ac:dyDescent="0.25">
      <c r="A1" s="241" t="s">
        <v>54</v>
      </c>
      <c r="B1" s="242"/>
      <c r="C1" s="242"/>
      <c r="D1" s="242"/>
      <c r="E1" s="242"/>
      <c r="F1" s="243"/>
    </row>
    <row r="2" spans="1:6" ht="18.75" x14ac:dyDescent="0.3">
      <c r="A2" s="244" t="s">
        <v>55</v>
      </c>
      <c r="B2" s="245"/>
      <c r="C2" s="245"/>
      <c r="D2" s="245"/>
      <c r="E2" s="245"/>
      <c r="F2" s="246"/>
    </row>
    <row r="3" spans="1:6" ht="23.25" customHeight="1" x14ac:dyDescent="0.25">
      <c r="A3" s="247" t="s">
        <v>56</v>
      </c>
      <c r="B3" s="248"/>
      <c r="C3" s="10">
        <v>96</v>
      </c>
      <c r="D3" s="10"/>
      <c r="E3" s="10" t="s">
        <v>57</v>
      </c>
      <c r="F3" s="11">
        <v>146</v>
      </c>
    </row>
    <row r="4" spans="1:6" ht="23.25" customHeight="1" x14ac:dyDescent="0.25">
      <c r="A4" s="249" t="s">
        <v>58</v>
      </c>
      <c r="B4" s="250"/>
      <c r="C4" s="12">
        <v>77</v>
      </c>
      <c r="D4" s="12"/>
      <c r="E4" s="12" t="s">
        <v>57</v>
      </c>
      <c r="F4" s="13">
        <v>48</v>
      </c>
    </row>
    <row r="5" spans="1:6" ht="23.25" customHeight="1" thickBot="1" x14ac:dyDescent="0.3">
      <c r="A5" s="251" t="s">
        <v>59</v>
      </c>
      <c r="B5" s="252"/>
      <c r="C5" s="14">
        <v>18</v>
      </c>
      <c r="D5" s="14"/>
      <c r="E5" s="14" t="s">
        <v>57</v>
      </c>
      <c r="F5" s="15">
        <v>0</v>
      </c>
    </row>
    <row r="6" spans="1:6" ht="6" customHeight="1" thickTop="1" x14ac:dyDescent="0.25">
      <c r="A6" s="238"/>
      <c r="B6" s="239"/>
      <c r="C6" s="239"/>
      <c r="D6" s="239"/>
      <c r="E6" s="239"/>
      <c r="F6" s="240"/>
    </row>
    <row r="7" spans="1:6" ht="26.25" customHeight="1" x14ac:dyDescent="0.25">
      <c r="A7" s="194" t="s">
        <v>60</v>
      </c>
      <c r="B7" s="195"/>
      <c r="C7" s="195"/>
      <c r="D7" s="195"/>
      <c r="E7" s="195"/>
      <c r="F7" s="196"/>
    </row>
    <row r="8" spans="1:6" ht="40.5" customHeight="1" x14ac:dyDescent="0.25">
      <c r="A8" s="197" t="s">
        <v>131</v>
      </c>
      <c r="B8" s="198"/>
      <c r="C8" s="198"/>
      <c r="D8" s="198"/>
      <c r="E8" s="198"/>
      <c r="F8" s="199"/>
    </row>
    <row r="9" spans="1:6" ht="26.25" customHeight="1" x14ac:dyDescent="0.25">
      <c r="A9" s="194" t="s">
        <v>61</v>
      </c>
      <c r="B9" s="195"/>
      <c r="C9" s="195"/>
      <c r="D9" s="195"/>
      <c r="E9" s="195"/>
      <c r="F9" s="196"/>
    </row>
    <row r="10" spans="1:6" ht="26.25" customHeight="1" x14ac:dyDescent="0.25">
      <c r="A10" s="197" t="s">
        <v>62</v>
      </c>
      <c r="B10" s="198"/>
      <c r="C10" s="198"/>
      <c r="D10" s="198"/>
      <c r="E10" s="198"/>
      <c r="F10" s="199"/>
    </row>
    <row r="11" spans="1:6" ht="26.25" customHeight="1" x14ac:dyDescent="0.25">
      <c r="A11" s="194" t="s">
        <v>63</v>
      </c>
      <c r="B11" s="195"/>
      <c r="C11" s="195"/>
      <c r="D11" s="195"/>
      <c r="E11" s="195"/>
      <c r="F11" s="196"/>
    </row>
    <row r="12" spans="1:6" ht="26.25" customHeight="1" x14ac:dyDescent="0.25">
      <c r="A12" s="197" t="s">
        <v>64</v>
      </c>
      <c r="B12" s="198"/>
      <c r="C12" s="198"/>
      <c r="D12" s="198"/>
      <c r="E12" s="198"/>
      <c r="F12" s="199"/>
    </row>
    <row r="13" spans="1:6" ht="26.25" customHeight="1" x14ac:dyDescent="0.25">
      <c r="A13" s="194" t="s">
        <v>4</v>
      </c>
      <c r="B13" s="195"/>
      <c r="C13" s="195"/>
      <c r="D13" s="195"/>
      <c r="E13" s="195"/>
      <c r="F13" s="196"/>
    </row>
    <row r="14" spans="1:6" ht="26.25" customHeight="1" x14ac:dyDescent="0.25">
      <c r="A14" s="197" t="s">
        <v>65</v>
      </c>
      <c r="B14" s="198"/>
      <c r="C14" s="198"/>
      <c r="D14" s="198"/>
      <c r="E14" s="198"/>
      <c r="F14" s="199"/>
    </row>
    <row r="15" spans="1:6" ht="26.25" customHeight="1" x14ac:dyDescent="0.25">
      <c r="A15" s="194" t="s">
        <v>66</v>
      </c>
      <c r="B15" s="195"/>
      <c r="C15" s="195"/>
      <c r="D15" s="195"/>
      <c r="E15" s="195"/>
      <c r="F15" s="196"/>
    </row>
    <row r="16" spans="1:6" ht="73.5" customHeight="1" x14ac:dyDescent="0.25">
      <c r="A16" s="197" t="s">
        <v>67</v>
      </c>
      <c r="B16" s="198"/>
      <c r="C16" s="198"/>
      <c r="D16" s="198"/>
      <c r="E16" s="198"/>
      <c r="F16" s="199"/>
    </row>
    <row r="17" spans="1:6" ht="18" customHeight="1" x14ac:dyDescent="0.25">
      <c r="A17" s="206" t="s">
        <v>68</v>
      </c>
      <c r="B17" s="207"/>
      <c r="C17" s="207"/>
      <c r="D17" s="207"/>
      <c r="E17" s="207"/>
      <c r="F17" s="208"/>
    </row>
    <row r="18" spans="1:6" ht="18" customHeight="1" x14ac:dyDescent="0.25">
      <c r="A18" s="206" t="s">
        <v>69</v>
      </c>
      <c r="B18" s="207"/>
      <c r="C18" s="207"/>
      <c r="D18" s="207"/>
      <c r="E18" s="207"/>
      <c r="F18" s="208"/>
    </row>
    <row r="19" spans="1:6" ht="18" customHeight="1" x14ac:dyDescent="0.25">
      <c r="A19" s="206" t="s">
        <v>70</v>
      </c>
      <c r="B19" s="207"/>
      <c r="C19" s="207"/>
      <c r="D19" s="207"/>
      <c r="E19" s="207"/>
      <c r="F19" s="208"/>
    </row>
    <row r="20" spans="1:6" ht="18" customHeight="1" x14ac:dyDescent="0.25">
      <c r="A20" s="23" t="s">
        <v>71</v>
      </c>
      <c r="B20" s="24"/>
      <c r="C20" s="233"/>
      <c r="D20" s="233"/>
      <c r="E20" s="233"/>
      <c r="F20" s="234"/>
    </row>
    <row r="21" spans="1:6" ht="18" customHeight="1" x14ac:dyDescent="0.25">
      <c r="A21" s="206" t="s">
        <v>72</v>
      </c>
      <c r="B21" s="207"/>
      <c r="C21" s="207"/>
      <c r="D21" s="207"/>
      <c r="E21" s="207"/>
      <c r="F21" s="208"/>
    </row>
    <row r="22" spans="1:6" ht="18" customHeight="1" x14ac:dyDescent="0.25">
      <c r="A22" s="206" t="s">
        <v>73</v>
      </c>
      <c r="B22" s="207"/>
      <c r="C22" s="207"/>
      <c r="D22" s="207"/>
      <c r="E22" s="207"/>
      <c r="F22" s="208"/>
    </row>
    <row r="23" spans="1:6" ht="18" customHeight="1" x14ac:dyDescent="0.25">
      <c r="A23" s="206" t="s">
        <v>74</v>
      </c>
      <c r="B23" s="207"/>
      <c r="C23" s="207"/>
      <c r="D23" s="207"/>
      <c r="E23" s="207"/>
      <c r="F23" s="208"/>
    </row>
    <row r="24" spans="1:6" ht="18" customHeight="1" x14ac:dyDescent="0.25">
      <c r="A24" s="206" t="s">
        <v>75</v>
      </c>
      <c r="B24" s="207"/>
      <c r="C24" s="207"/>
      <c r="D24" s="207"/>
      <c r="E24" s="207"/>
      <c r="F24" s="208"/>
    </row>
    <row r="25" spans="1:6" ht="18" customHeight="1" thickBot="1" x14ac:dyDescent="0.3">
      <c r="A25" s="235" t="s">
        <v>76</v>
      </c>
      <c r="B25" s="236"/>
      <c r="C25" s="236"/>
      <c r="D25" s="236"/>
      <c r="E25" s="236"/>
      <c r="F25" s="237"/>
    </row>
    <row r="26" spans="1:6" ht="24.75" customHeight="1" x14ac:dyDescent="0.25">
      <c r="A26" s="194" t="s">
        <v>77</v>
      </c>
      <c r="B26" s="195"/>
      <c r="C26" s="195"/>
      <c r="D26" s="195"/>
      <c r="E26" s="195"/>
      <c r="F26" s="196"/>
    </row>
    <row r="27" spans="1:6" ht="27" customHeight="1" x14ac:dyDescent="0.25">
      <c r="A27" s="197" t="s">
        <v>78</v>
      </c>
      <c r="B27" s="198"/>
      <c r="C27" s="198"/>
      <c r="D27" s="198"/>
      <c r="E27" s="198"/>
      <c r="F27" s="199"/>
    </row>
    <row r="28" spans="1:6" ht="27" customHeight="1" x14ac:dyDescent="0.25">
      <c r="A28" s="197" t="s">
        <v>79</v>
      </c>
      <c r="B28" s="198"/>
      <c r="C28" s="198"/>
      <c r="D28" s="198"/>
      <c r="E28" s="198"/>
      <c r="F28" s="199"/>
    </row>
    <row r="29" spans="1:6" ht="6.6" customHeight="1" x14ac:dyDescent="0.25">
      <c r="A29" s="197"/>
      <c r="B29" s="198"/>
      <c r="C29" s="198"/>
      <c r="D29" s="198"/>
      <c r="E29" s="198"/>
      <c r="F29" s="199"/>
    </row>
    <row r="30" spans="1:6" ht="24" customHeight="1" x14ac:dyDescent="0.25">
      <c r="A30" s="194" t="s">
        <v>80</v>
      </c>
      <c r="B30" s="195"/>
      <c r="C30" s="195"/>
      <c r="D30" s="195"/>
      <c r="E30" s="195"/>
      <c r="F30" s="196"/>
    </row>
    <row r="31" spans="1:6" ht="50.25" customHeight="1" x14ac:dyDescent="0.25">
      <c r="A31" s="197" t="s">
        <v>81</v>
      </c>
      <c r="B31" s="198"/>
      <c r="C31" s="198"/>
      <c r="D31" s="198"/>
      <c r="E31" s="198"/>
      <c r="F31" s="199"/>
    </row>
    <row r="32" spans="1:6" ht="15.75" customHeight="1" x14ac:dyDescent="0.25">
      <c r="A32" s="215" t="s">
        <v>82</v>
      </c>
      <c r="B32" s="216"/>
      <c r="C32" s="216"/>
      <c r="D32" s="216"/>
      <c r="E32" s="216"/>
      <c r="F32" s="217"/>
    </row>
    <row r="33" spans="1:6" ht="15.75" customHeight="1" x14ac:dyDescent="0.25">
      <c r="A33" s="230" t="s">
        <v>83</v>
      </c>
      <c r="B33" s="231"/>
      <c r="C33" s="231"/>
      <c r="D33" s="231"/>
      <c r="E33" s="231"/>
      <c r="F33" s="232"/>
    </row>
    <row r="34" spans="1:6" ht="15.75" customHeight="1" x14ac:dyDescent="0.25">
      <c r="A34" s="230" t="s">
        <v>84</v>
      </c>
      <c r="B34" s="231"/>
      <c r="C34" s="231"/>
      <c r="D34" s="231"/>
      <c r="E34" s="231"/>
      <c r="F34" s="232"/>
    </row>
    <row r="35" spans="1:6" ht="15.75" customHeight="1" x14ac:dyDescent="0.25">
      <c r="A35" s="230" t="s">
        <v>85</v>
      </c>
      <c r="B35" s="231"/>
      <c r="C35" s="231"/>
      <c r="D35" s="231"/>
      <c r="E35" s="231"/>
      <c r="F35" s="232"/>
    </row>
    <row r="36" spans="1:6" ht="15.75" customHeight="1" x14ac:dyDescent="0.25">
      <c r="A36" s="230" t="s">
        <v>86</v>
      </c>
      <c r="B36" s="231"/>
      <c r="C36" s="231"/>
      <c r="D36" s="231"/>
      <c r="E36" s="231"/>
      <c r="F36" s="232"/>
    </row>
    <row r="37" spans="1:6" ht="15.75" customHeight="1" x14ac:dyDescent="0.25">
      <c r="A37" s="215" t="s">
        <v>87</v>
      </c>
      <c r="B37" s="216"/>
      <c r="C37" s="216"/>
      <c r="D37" s="216"/>
      <c r="E37" s="216"/>
      <c r="F37" s="217"/>
    </row>
    <row r="38" spans="1:6" ht="15.75" customHeight="1" x14ac:dyDescent="0.25">
      <c r="A38" s="215" t="s">
        <v>88</v>
      </c>
      <c r="B38" s="216"/>
      <c r="C38" s="216"/>
      <c r="D38" s="216"/>
      <c r="E38" s="216"/>
      <c r="F38" s="217"/>
    </row>
    <row r="39" spans="1:6" ht="15.75" customHeight="1" x14ac:dyDescent="0.25">
      <c r="A39" s="215" t="s">
        <v>89</v>
      </c>
      <c r="B39" s="216"/>
      <c r="C39" s="216"/>
      <c r="D39" s="216"/>
      <c r="E39" s="216"/>
      <c r="F39" s="217"/>
    </row>
    <row r="40" spans="1:6" ht="15.75" customHeight="1" x14ac:dyDescent="0.25">
      <c r="A40" s="215" t="s">
        <v>90</v>
      </c>
      <c r="B40" s="216"/>
      <c r="C40" s="216"/>
      <c r="D40" s="216"/>
      <c r="E40" s="216"/>
      <c r="F40" s="217"/>
    </row>
    <row r="41" spans="1:6" ht="15.75" customHeight="1" x14ac:dyDescent="0.25">
      <c r="A41" s="215" t="s">
        <v>91</v>
      </c>
      <c r="B41" s="216"/>
      <c r="C41" s="216"/>
      <c r="D41" s="216"/>
      <c r="E41" s="216"/>
      <c r="F41" s="217"/>
    </row>
    <row r="42" spans="1:6" ht="15.75" customHeight="1" x14ac:dyDescent="0.25">
      <c r="A42" s="215" t="s">
        <v>92</v>
      </c>
      <c r="B42" s="216"/>
      <c r="C42" s="216"/>
      <c r="D42" s="216"/>
      <c r="E42" s="216"/>
      <c r="F42" s="217"/>
    </row>
    <row r="43" spans="1:6" ht="15.75" customHeight="1" x14ac:dyDescent="0.25">
      <c r="A43" s="215" t="s">
        <v>93</v>
      </c>
      <c r="B43" s="216"/>
      <c r="C43" s="216"/>
      <c r="D43" s="216"/>
      <c r="E43" s="216"/>
      <c r="F43" s="217"/>
    </row>
    <row r="44" spans="1:6" ht="15.75" customHeight="1" x14ac:dyDescent="0.25">
      <c r="A44" s="215" t="s">
        <v>94</v>
      </c>
      <c r="B44" s="216"/>
      <c r="C44" s="216"/>
      <c r="D44" s="216"/>
      <c r="E44" s="216"/>
      <c r="F44" s="217"/>
    </row>
    <row r="45" spans="1:6" ht="15.75" customHeight="1" x14ac:dyDescent="0.25">
      <c r="A45" s="215" t="s">
        <v>95</v>
      </c>
      <c r="B45" s="216"/>
      <c r="C45" s="216"/>
      <c r="D45" s="216"/>
      <c r="E45" s="216"/>
      <c r="F45" s="217"/>
    </row>
    <row r="46" spans="1:6" ht="20.25" customHeight="1" thickBot="1" x14ac:dyDescent="0.3">
      <c r="A46" s="218" t="s">
        <v>96</v>
      </c>
      <c r="B46" s="219"/>
      <c r="C46" s="219"/>
      <c r="D46" s="219"/>
      <c r="E46" s="219"/>
      <c r="F46" s="220"/>
    </row>
    <row r="47" spans="1:6" ht="15.75" customHeight="1" x14ac:dyDescent="0.25">
      <c r="A47" s="221" t="s">
        <v>5</v>
      </c>
      <c r="B47" s="222"/>
      <c r="C47" s="222"/>
      <c r="D47" s="222"/>
      <c r="E47" s="222"/>
      <c r="F47" s="223"/>
    </row>
    <row r="48" spans="1:6" ht="21.75" customHeight="1" x14ac:dyDescent="0.25">
      <c r="A48" s="224" t="s">
        <v>97</v>
      </c>
      <c r="B48" s="225"/>
      <c r="C48" s="225"/>
      <c r="D48" s="225"/>
      <c r="E48" s="225"/>
      <c r="F48" s="226"/>
    </row>
    <row r="49" spans="1:6" ht="21.75" customHeight="1" x14ac:dyDescent="0.25">
      <c r="A49" s="197" t="s">
        <v>98</v>
      </c>
      <c r="B49" s="198"/>
      <c r="C49" s="198"/>
      <c r="D49" s="198"/>
      <c r="E49" s="198"/>
      <c r="F49" s="199"/>
    </row>
    <row r="50" spans="1:6" ht="21.75" customHeight="1" x14ac:dyDescent="0.25">
      <c r="A50" s="197" t="s">
        <v>99</v>
      </c>
      <c r="B50" s="198"/>
      <c r="C50" s="198"/>
      <c r="D50" s="198"/>
      <c r="E50" s="198"/>
      <c r="F50" s="199"/>
    </row>
    <row r="51" spans="1:6" ht="21.75" customHeight="1" x14ac:dyDescent="0.25">
      <c r="A51" s="200" t="s">
        <v>100</v>
      </c>
      <c r="B51" s="201"/>
      <c r="C51" s="201"/>
      <c r="D51" s="201"/>
      <c r="E51" s="201"/>
      <c r="F51" s="202"/>
    </row>
    <row r="52" spans="1:6" ht="15.75" customHeight="1" x14ac:dyDescent="0.25">
      <c r="A52" s="194" t="s">
        <v>101</v>
      </c>
      <c r="B52" s="195"/>
      <c r="C52" s="195"/>
      <c r="D52" s="195"/>
      <c r="E52" s="195"/>
      <c r="F52" s="196"/>
    </row>
    <row r="53" spans="1:6" ht="23.25" customHeight="1" x14ac:dyDescent="0.25">
      <c r="A53" s="227" t="s">
        <v>102</v>
      </c>
      <c r="B53" s="228"/>
      <c r="C53" s="228"/>
      <c r="D53" s="228"/>
      <c r="E53" s="228"/>
      <c r="F53" s="229"/>
    </row>
    <row r="54" spans="1:6" ht="30.75" customHeight="1" x14ac:dyDescent="0.25">
      <c r="A54" s="197" t="s">
        <v>103</v>
      </c>
      <c r="B54" s="198"/>
      <c r="C54" s="198"/>
      <c r="D54" s="198"/>
      <c r="E54" s="198"/>
      <c r="F54" s="199"/>
    </row>
    <row r="55" spans="1:6" ht="9" customHeight="1" thickBot="1" x14ac:dyDescent="0.3">
      <c r="A55" s="209"/>
      <c r="B55" s="210"/>
      <c r="C55" s="210"/>
      <c r="D55" s="210"/>
      <c r="E55" s="210"/>
      <c r="F55" s="211"/>
    </row>
    <row r="56" spans="1:6" ht="21.75" customHeight="1" x14ac:dyDescent="0.25">
      <c r="A56" s="194" t="s">
        <v>104</v>
      </c>
      <c r="B56" s="195"/>
      <c r="C56" s="195"/>
      <c r="D56" s="195"/>
      <c r="E56" s="195"/>
      <c r="F56" s="196"/>
    </row>
    <row r="57" spans="1:6" ht="44.25" customHeight="1" x14ac:dyDescent="0.25">
      <c r="A57" s="197" t="s">
        <v>105</v>
      </c>
      <c r="B57" s="198"/>
      <c r="C57" s="198"/>
      <c r="D57" s="198"/>
      <c r="E57" s="198"/>
      <c r="F57" s="199"/>
    </row>
    <row r="58" spans="1:6" ht="22.9" customHeight="1" x14ac:dyDescent="0.25">
      <c r="A58" s="197" t="s">
        <v>106</v>
      </c>
      <c r="B58" s="198"/>
      <c r="C58" s="198"/>
      <c r="D58" s="198"/>
      <c r="E58" s="198"/>
      <c r="F58" s="199"/>
    </row>
    <row r="59" spans="1:6" ht="15.75" x14ac:dyDescent="0.25">
      <c r="A59" s="194" t="s">
        <v>8</v>
      </c>
      <c r="B59" s="195"/>
      <c r="C59" s="195"/>
      <c r="D59" s="195"/>
      <c r="E59" s="195"/>
      <c r="F59" s="196"/>
    </row>
    <row r="60" spans="1:6" ht="30" customHeight="1" x14ac:dyDescent="0.25">
      <c r="A60" s="197" t="s">
        <v>107</v>
      </c>
      <c r="B60" s="198"/>
      <c r="C60" s="198"/>
      <c r="D60" s="198"/>
      <c r="E60" s="198"/>
      <c r="F60" s="199"/>
    </row>
    <row r="61" spans="1:6" ht="18.75" customHeight="1" x14ac:dyDescent="0.25">
      <c r="A61" s="212" t="s">
        <v>108</v>
      </c>
      <c r="B61" s="213"/>
      <c r="C61" s="213"/>
      <c r="D61" s="213"/>
      <c r="E61" s="213"/>
      <c r="F61" s="214"/>
    </row>
    <row r="62" spans="1:6" ht="18.75" customHeight="1" x14ac:dyDescent="0.25">
      <c r="A62" s="206" t="s">
        <v>109</v>
      </c>
      <c r="B62" s="207"/>
      <c r="C62" s="207"/>
      <c r="D62" s="207"/>
      <c r="E62" s="207"/>
      <c r="F62" s="208"/>
    </row>
    <row r="63" spans="1:6" ht="18.75" customHeight="1" x14ac:dyDescent="0.25">
      <c r="A63" s="206" t="s">
        <v>110</v>
      </c>
      <c r="B63" s="207"/>
      <c r="C63" s="207"/>
      <c r="D63" s="207"/>
      <c r="E63" s="207"/>
      <c r="F63" s="208"/>
    </row>
    <row r="64" spans="1:6" ht="6.6" customHeight="1" x14ac:dyDescent="0.25">
      <c r="A64" s="197"/>
      <c r="B64" s="198"/>
      <c r="C64" s="198"/>
      <c r="D64" s="198"/>
      <c r="E64" s="198"/>
      <c r="F64" s="199"/>
    </row>
    <row r="65" spans="1:6" ht="25.15" customHeight="1" x14ac:dyDescent="0.25">
      <c r="A65" s="194" t="s">
        <v>111</v>
      </c>
      <c r="B65" s="195"/>
      <c r="C65" s="195"/>
      <c r="D65" s="195"/>
      <c r="E65" s="195"/>
      <c r="F65" s="196"/>
    </row>
    <row r="66" spans="1:6" ht="24" customHeight="1" x14ac:dyDescent="0.25">
      <c r="A66" s="206" t="s">
        <v>112</v>
      </c>
      <c r="B66" s="207"/>
      <c r="C66" s="207"/>
      <c r="D66" s="207"/>
      <c r="E66" s="207"/>
      <c r="F66" s="208"/>
    </row>
    <row r="67" spans="1:6" ht="36" customHeight="1" x14ac:dyDescent="0.25">
      <c r="A67" s="206" t="s">
        <v>113</v>
      </c>
      <c r="B67" s="207"/>
      <c r="C67" s="207"/>
      <c r="D67" s="207"/>
      <c r="E67" s="207"/>
      <c r="F67" s="208"/>
    </row>
    <row r="68" spans="1:6" ht="19.5" customHeight="1" x14ac:dyDescent="0.25">
      <c r="A68" s="206" t="s">
        <v>114</v>
      </c>
      <c r="B68" s="207"/>
      <c r="C68" s="207"/>
      <c r="D68" s="207"/>
      <c r="E68" s="207"/>
      <c r="F68" s="208"/>
    </row>
    <row r="69" spans="1:6" ht="19.5" customHeight="1" x14ac:dyDescent="0.25">
      <c r="A69" s="206" t="s">
        <v>115</v>
      </c>
      <c r="B69" s="207"/>
      <c r="C69" s="207"/>
      <c r="D69" s="207"/>
      <c r="E69" s="207"/>
      <c r="F69" s="208"/>
    </row>
    <row r="70" spans="1:6" ht="19.5" customHeight="1" x14ac:dyDescent="0.25">
      <c r="A70" s="206" t="s">
        <v>116</v>
      </c>
      <c r="B70" s="207"/>
      <c r="C70" s="207"/>
      <c r="D70" s="207"/>
      <c r="E70" s="207"/>
      <c r="F70" s="208"/>
    </row>
    <row r="71" spans="1:6" ht="19.5" customHeight="1" x14ac:dyDescent="0.25">
      <c r="A71" s="206" t="s">
        <v>117</v>
      </c>
      <c r="B71" s="207"/>
      <c r="C71" s="207"/>
      <c r="D71" s="207"/>
      <c r="E71" s="207"/>
      <c r="F71" s="208"/>
    </row>
    <row r="72" spans="1:6" ht="6.6" customHeight="1" x14ac:dyDescent="0.25">
      <c r="A72" s="185"/>
      <c r="B72" s="186"/>
      <c r="C72" s="186"/>
      <c r="D72" s="186"/>
      <c r="E72" s="186"/>
      <c r="F72" s="187"/>
    </row>
    <row r="73" spans="1:6" ht="15.75" customHeight="1" x14ac:dyDescent="0.25">
      <c r="A73" s="194" t="s">
        <v>118</v>
      </c>
      <c r="B73" s="195"/>
      <c r="C73" s="195"/>
      <c r="D73" s="195"/>
      <c r="E73" s="195"/>
      <c r="F73" s="196"/>
    </row>
    <row r="74" spans="1:6" ht="39" customHeight="1" x14ac:dyDescent="0.25">
      <c r="A74" s="197" t="s">
        <v>119</v>
      </c>
      <c r="B74" s="198"/>
      <c r="C74" s="198"/>
      <c r="D74" s="198"/>
      <c r="E74" s="198"/>
      <c r="F74" s="199"/>
    </row>
    <row r="75" spans="1:6" ht="22.5" customHeight="1" x14ac:dyDescent="0.25">
      <c r="A75" s="206" t="s">
        <v>120</v>
      </c>
      <c r="B75" s="207"/>
      <c r="C75" s="207"/>
      <c r="D75" s="207"/>
      <c r="E75" s="207"/>
      <c r="F75" s="208"/>
    </row>
    <row r="76" spans="1:6" ht="22.5" customHeight="1" x14ac:dyDescent="0.25">
      <c r="A76" s="206" t="s">
        <v>121</v>
      </c>
      <c r="B76" s="207"/>
      <c r="C76" s="207"/>
      <c r="D76" s="207"/>
      <c r="E76" s="207"/>
      <c r="F76" s="208"/>
    </row>
    <row r="77" spans="1:6" ht="22.5" customHeight="1" x14ac:dyDescent="0.25">
      <c r="A77" s="206" t="s">
        <v>122</v>
      </c>
      <c r="B77" s="207"/>
      <c r="C77" s="207"/>
      <c r="D77" s="207"/>
      <c r="E77" s="207"/>
      <c r="F77" s="208"/>
    </row>
    <row r="78" spans="1:6" ht="22.5" customHeight="1" x14ac:dyDescent="0.25">
      <c r="A78" s="206" t="s">
        <v>123</v>
      </c>
      <c r="B78" s="207"/>
      <c r="C78" s="207"/>
      <c r="D78" s="207"/>
      <c r="E78" s="207"/>
      <c r="F78" s="208"/>
    </row>
    <row r="79" spans="1:6" ht="22.5" customHeight="1" x14ac:dyDescent="0.25">
      <c r="A79" s="206" t="s">
        <v>124</v>
      </c>
      <c r="B79" s="207"/>
      <c r="C79" s="207"/>
      <c r="D79" s="207"/>
      <c r="E79" s="207"/>
      <c r="F79" s="208"/>
    </row>
    <row r="80" spans="1:6" ht="6" customHeight="1" x14ac:dyDescent="0.25">
      <c r="A80" s="185"/>
      <c r="B80" s="186"/>
      <c r="C80" s="186"/>
      <c r="D80" s="186"/>
      <c r="E80" s="186"/>
      <c r="F80" s="187"/>
    </row>
    <row r="81" spans="1:6" ht="15.75" x14ac:dyDescent="0.25">
      <c r="A81" s="194" t="s">
        <v>125</v>
      </c>
      <c r="B81" s="195"/>
      <c r="C81" s="195"/>
      <c r="D81" s="195"/>
      <c r="E81" s="195"/>
      <c r="F81" s="196"/>
    </row>
    <row r="82" spans="1:6" ht="24" customHeight="1" x14ac:dyDescent="0.25">
      <c r="A82" s="197" t="s">
        <v>126</v>
      </c>
      <c r="B82" s="198"/>
      <c r="C82" s="198"/>
      <c r="D82" s="198"/>
      <c r="E82" s="198"/>
      <c r="F82" s="199"/>
    </row>
    <row r="83" spans="1:6" ht="24" customHeight="1" x14ac:dyDescent="0.25">
      <c r="A83" s="200" t="s">
        <v>127</v>
      </c>
      <c r="B83" s="201"/>
      <c r="C83" s="201"/>
      <c r="D83" s="201"/>
      <c r="E83" s="201"/>
      <c r="F83" s="202"/>
    </row>
    <row r="84" spans="1:6" ht="7.9" customHeight="1" x14ac:dyDescent="0.25">
      <c r="A84" s="188"/>
      <c r="B84" s="189"/>
      <c r="C84" s="189"/>
      <c r="D84" s="189"/>
      <c r="E84" s="189"/>
      <c r="F84" s="190"/>
    </row>
    <row r="85" spans="1:6" ht="15.75" customHeight="1" x14ac:dyDescent="0.25">
      <c r="A85" s="194" t="s">
        <v>128</v>
      </c>
      <c r="B85" s="195"/>
      <c r="C85" s="195"/>
      <c r="D85" s="195"/>
      <c r="E85" s="195"/>
      <c r="F85" s="196"/>
    </row>
    <row r="86" spans="1:6" ht="61.9" customHeight="1" x14ac:dyDescent="0.25">
      <c r="A86" s="203" t="s">
        <v>129</v>
      </c>
      <c r="B86" s="204"/>
      <c r="C86" s="204"/>
      <c r="D86" s="204"/>
      <c r="E86" s="204"/>
      <c r="F86" s="205"/>
    </row>
    <row r="87" spans="1:6" ht="15.75" customHeight="1" x14ac:dyDescent="0.25">
      <c r="A87" s="194" t="s">
        <v>15</v>
      </c>
      <c r="B87" s="195"/>
      <c r="C87" s="195"/>
      <c r="D87" s="195"/>
      <c r="E87" s="195"/>
      <c r="F87" s="196"/>
    </row>
    <row r="88" spans="1:6" ht="75.75" customHeight="1" thickBot="1" x14ac:dyDescent="0.3">
      <c r="A88" s="191" t="s">
        <v>130</v>
      </c>
      <c r="B88" s="192"/>
      <c r="C88" s="192"/>
      <c r="D88" s="192"/>
      <c r="E88" s="192"/>
      <c r="F88" s="193"/>
    </row>
  </sheetData>
  <mergeCells count="88">
    <mergeCell ref="A6:F6"/>
    <mergeCell ref="A1:F1"/>
    <mergeCell ref="A2:F2"/>
    <mergeCell ref="A3:B3"/>
    <mergeCell ref="A4:B4"/>
    <mergeCell ref="A5:B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C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F64"/>
    <mergeCell ref="A65:F65"/>
    <mergeCell ref="A79:F79"/>
    <mergeCell ref="A67:F67"/>
    <mergeCell ref="A68:F68"/>
    <mergeCell ref="A69:F69"/>
    <mergeCell ref="A70:F70"/>
    <mergeCell ref="A71:F71"/>
    <mergeCell ref="A73:F73"/>
    <mergeCell ref="A72:F72"/>
    <mergeCell ref="A74:F74"/>
    <mergeCell ref="A75:F75"/>
    <mergeCell ref="A76:F76"/>
    <mergeCell ref="A77:F77"/>
    <mergeCell ref="A78:F78"/>
    <mergeCell ref="A80:F80"/>
    <mergeCell ref="A84:F84"/>
    <mergeCell ref="A88:F88"/>
    <mergeCell ref="A81:F81"/>
    <mergeCell ref="A82:F82"/>
    <mergeCell ref="A83:F83"/>
    <mergeCell ref="A85:F85"/>
    <mergeCell ref="A86:F86"/>
    <mergeCell ref="A87:F87"/>
  </mergeCells>
  <printOptions horizontalCentered="1"/>
  <pageMargins left="0.7" right="0.7" top="0.75" bottom="0.75" header="0.3" footer="0.3"/>
  <pageSetup orientation="portrait" r:id="rId1"/>
  <headerFooter>
    <oddFooter>&amp;L&amp;10PMH &amp; PS - Key Performance Definitions&amp;CPage: &amp;P of &amp;N&amp;Rfn: &amp;F</oddFooter>
  </headerFooter>
  <rowBreaks count="2" manualBreakCount="2">
    <brk id="25" max="16383" man="1"/>
    <brk id="5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4B720-70A1-4B5E-B6CC-A908339FBC38}">
  <sheetPr>
    <tabColor rgb="FFFF0000"/>
  </sheetPr>
  <dimension ref="A1:A10"/>
  <sheetViews>
    <sheetView workbookViewId="0">
      <selection activeCell="F10" sqref="F10"/>
    </sheetView>
  </sheetViews>
  <sheetFormatPr defaultRowHeight="15" x14ac:dyDescent="0.25"/>
  <cols>
    <col min="1" max="1" width="90.28515625" customWidth="1"/>
  </cols>
  <sheetData>
    <row r="1" spans="1:1" ht="38.25" customHeight="1" x14ac:dyDescent="0.35">
      <c r="A1" s="92" t="s">
        <v>180</v>
      </c>
    </row>
    <row r="2" spans="1:1" ht="38.25" customHeight="1" x14ac:dyDescent="0.25">
      <c r="A2" t="s">
        <v>172</v>
      </c>
    </row>
    <row r="3" spans="1:1" ht="38.25" customHeight="1" x14ac:dyDescent="0.25">
      <c r="A3" t="s">
        <v>173</v>
      </c>
    </row>
    <row r="4" spans="1:1" ht="38.25" customHeight="1" x14ac:dyDescent="0.25">
      <c r="A4" t="s">
        <v>174</v>
      </c>
    </row>
    <row r="5" spans="1:1" ht="38.25" customHeight="1" x14ac:dyDescent="0.25">
      <c r="A5" t="s">
        <v>175</v>
      </c>
    </row>
    <row r="6" spans="1:1" ht="38.25" customHeight="1" x14ac:dyDescent="0.25">
      <c r="A6" t="s">
        <v>176</v>
      </c>
    </row>
    <row r="7" spans="1:1" ht="38.25" customHeight="1" x14ac:dyDescent="0.25">
      <c r="A7" t="s">
        <v>177</v>
      </c>
    </row>
    <row r="8" spans="1:1" ht="38.25" customHeight="1" x14ac:dyDescent="0.25">
      <c r="A8" t="s">
        <v>181</v>
      </c>
    </row>
    <row r="9" spans="1:1" ht="38.25" customHeight="1" x14ac:dyDescent="0.25">
      <c r="A9" t="s">
        <v>178</v>
      </c>
    </row>
    <row r="10" spans="1:1" ht="38.25" customHeight="1" x14ac:dyDescent="0.25">
      <c r="A10" t="s">
        <v>179</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rgb="FF00B050"/>
  </sheetPr>
  <dimension ref="A1:R31"/>
  <sheetViews>
    <sheetView tabSelected="1" workbookViewId="0">
      <selection activeCell="R7" sqref="R7"/>
    </sheetView>
  </sheetViews>
  <sheetFormatPr defaultRowHeight="15" x14ac:dyDescent="0.25"/>
  <cols>
    <col min="1" max="1" width="31.5703125" style="136" customWidth="1"/>
    <col min="2" max="2" width="6.85546875" style="134" customWidth="1"/>
    <col min="3" max="13" width="6.7109375" style="134" customWidth="1"/>
    <col min="14" max="14" width="9.28515625" customWidth="1"/>
    <col min="15" max="15" width="8.7109375" customWidth="1"/>
    <col min="16" max="16" width="9.28515625" customWidth="1"/>
  </cols>
  <sheetData>
    <row r="1" spans="1:18" x14ac:dyDescent="0.25">
      <c r="A1" s="135"/>
      <c r="B1" s="129"/>
      <c r="C1" s="129"/>
      <c r="D1" s="129"/>
      <c r="E1" s="129"/>
      <c r="F1" s="129"/>
      <c r="G1" s="129"/>
      <c r="H1" s="129"/>
      <c r="I1" s="129"/>
      <c r="J1" s="129"/>
      <c r="K1" s="129"/>
      <c r="L1" s="129"/>
      <c r="M1" s="129"/>
      <c r="N1" s="20"/>
      <c r="O1" s="20"/>
    </row>
    <row r="2" spans="1:18" ht="45" x14ac:dyDescent="0.25">
      <c r="A2" s="137" t="s">
        <v>2</v>
      </c>
      <c r="B2" s="130" t="s">
        <v>144</v>
      </c>
      <c r="C2" s="130" t="s">
        <v>138</v>
      </c>
      <c r="D2" s="130" t="s">
        <v>145</v>
      </c>
      <c r="E2" s="130" t="s">
        <v>140</v>
      </c>
      <c r="F2" s="131" t="s">
        <v>141</v>
      </c>
      <c r="G2" s="131" t="s">
        <v>142</v>
      </c>
      <c r="H2" s="131" t="s">
        <v>146</v>
      </c>
      <c r="I2" s="158" t="s">
        <v>147</v>
      </c>
      <c r="J2" s="158" t="s">
        <v>137</v>
      </c>
      <c r="K2" s="158" t="s">
        <v>182</v>
      </c>
      <c r="L2" s="158" t="s">
        <v>223</v>
      </c>
      <c r="M2" s="158" t="s">
        <v>271</v>
      </c>
      <c r="N2" s="175" t="s">
        <v>132</v>
      </c>
      <c r="O2" s="176" t="s">
        <v>164</v>
      </c>
    </row>
    <row r="3" spans="1:18" ht="18" customHeight="1" x14ac:dyDescent="0.25">
      <c r="A3" s="177" t="s">
        <v>0</v>
      </c>
      <c r="B3" s="132">
        <f>Table1513[[#This Row],[Number]]</f>
        <v>99</v>
      </c>
      <c r="C3" s="132">
        <f>Table1511[[#This Row],[Number]]</f>
        <v>99</v>
      </c>
      <c r="D3" s="132">
        <f>Table159[[#This Row],[Number]]</f>
        <v>98</v>
      </c>
      <c r="E3" s="132">
        <f>Table157[[#This Row],[Number]]</f>
        <v>98</v>
      </c>
      <c r="F3" s="132">
        <f>Table1[[#This Row],[Number]]</f>
        <v>97</v>
      </c>
      <c r="G3" s="132">
        <f>Table15[[#This Row],[Number]]</f>
        <v>97</v>
      </c>
      <c r="H3" s="132">
        <f>Table125[[#This Row],[Number]]</f>
        <v>99</v>
      </c>
      <c r="I3" s="132">
        <f>Table123[[#This Row],[Number]]</f>
        <v>96</v>
      </c>
      <c r="J3" s="132">
        <f>Table1521[[#This Row],[Number]]</f>
        <v>99</v>
      </c>
      <c r="K3" s="132">
        <v>98</v>
      </c>
      <c r="L3" s="159">
        <v>98.66</v>
      </c>
      <c r="M3" s="132">
        <v>98</v>
      </c>
      <c r="N3" s="178"/>
      <c r="O3" s="179">
        <f>AVERAGE(Table1527[[#This Row],[Sept.
2018]:[Aug.
2019]])</f>
        <v>98.055000000000007</v>
      </c>
      <c r="R3" s="154"/>
    </row>
    <row r="4" spans="1:18" x14ac:dyDescent="0.25">
      <c r="A4" s="180" t="s">
        <v>4</v>
      </c>
      <c r="B4" s="132">
        <f>Table1513[[#This Row],[Number]]</f>
        <v>2</v>
      </c>
      <c r="C4" s="132">
        <f>Table1511[[#This Row],[Number]]</f>
        <v>2</v>
      </c>
      <c r="D4" s="132">
        <f>Table159[[#This Row],[Number]]</f>
        <v>5</v>
      </c>
      <c r="E4" s="132">
        <f>Table157[[#This Row],[Number]]</f>
        <v>2</v>
      </c>
      <c r="F4" s="132">
        <f>Table1[[#This Row],[Number]]</f>
        <v>4</v>
      </c>
      <c r="G4" s="132">
        <f>Table15[[#This Row],[Number]]</f>
        <v>4</v>
      </c>
      <c r="H4" s="132">
        <f>Table125[[#This Row],[Number]]</f>
        <v>3</v>
      </c>
      <c r="I4" s="132">
        <f>Table123[[#This Row],[Number]]</f>
        <v>4</v>
      </c>
      <c r="J4" s="132">
        <f>Table1521[[#This Row],[Number]]</f>
        <v>3</v>
      </c>
      <c r="K4" s="132">
        <v>4</v>
      </c>
      <c r="L4" s="132">
        <v>2</v>
      </c>
      <c r="M4" s="132">
        <v>6</v>
      </c>
      <c r="N4" s="178">
        <f>SUM(Table1527[[#This Row],[Sept.
2018]:[Aug.
2019]])</f>
        <v>41</v>
      </c>
      <c r="O4" s="179">
        <f>AVERAGE(Table1527[[#This Row],[Sept.
2018]:[Aug.
2019]])</f>
        <v>3.4166666666666665</v>
      </c>
      <c r="R4" s="154"/>
    </row>
    <row r="5" spans="1:18" x14ac:dyDescent="0.25">
      <c r="A5" s="180" t="s">
        <v>5</v>
      </c>
      <c r="B5" s="132">
        <f>Table1513[[#This Row],[Number]]</f>
        <v>3</v>
      </c>
      <c r="C5" s="132">
        <f>Table1511[[#This Row],[Number]]</f>
        <v>5</v>
      </c>
      <c r="D5" s="132">
        <f>Table159[[#This Row],[Number]]</f>
        <v>2</v>
      </c>
      <c r="E5" s="132">
        <f>Table157[[#This Row],[Number]]</f>
        <v>4</v>
      </c>
      <c r="F5" s="132">
        <f>Table1[[#This Row],[Number]]</f>
        <v>6</v>
      </c>
      <c r="G5" s="132">
        <f>Table15[[#This Row],[Number]]</f>
        <v>2</v>
      </c>
      <c r="H5" s="132">
        <f>Table125[[#This Row],[Number]]</f>
        <v>3</v>
      </c>
      <c r="I5" s="132">
        <f>Table123[[#This Row],[Number]]</f>
        <v>4</v>
      </c>
      <c r="J5" s="132">
        <f>Table1521[[#This Row],[Number]]</f>
        <v>2</v>
      </c>
      <c r="K5" s="132">
        <v>3</v>
      </c>
      <c r="L5" s="132">
        <v>3</v>
      </c>
      <c r="M5" s="132">
        <v>5</v>
      </c>
      <c r="N5" s="178">
        <f>SUM(Table1527[[#This Row],[Sept.
2018]:[Aug.
2019]])</f>
        <v>42</v>
      </c>
      <c r="O5" s="179">
        <f>AVERAGE(Table1527[[#This Row],[Sept.
2018]:[Aug.
2019]])</f>
        <v>3.5</v>
      </c>
      <c r="R5" s="154"/>
    </row>
    <row r="6" spans="1:18" x14ac:dyDescent="0.25">
      <c r="A6" s="180" t="s">
        <v>6</v>
      </c>
      <c r="B6" s="132">
        <f>Table1513[[#This Row],[Number]]</f>
        <v>0</v>
      </c>
      <c r="C6" s="132">
        <f>Table1511[[#This Row],[Number]]</f>
        <v>1</v>
      </c>
      <c r="D6" s="132">
        <f>Table159[[#This Row],[Number]]</f>
        <v>0</v>
      </c>
      <c r="E6" s="132">
        <f>Table157[[#This Row],[Number]]</f>
        <v>1</v>
      </c>
      <c r="F6" s="132">
        <f>Table1[[#This Row],[Number]]</f>
        <v>0</v>
      </c>
      <c r="G6" s="132">
        <f>Table15[[#This Row],[Number]]</f>
        <v>2</v>
      </c>
      <c r="H6" s="132">
        <f>Table125[[#This Row],[Number]]</f>
        <v>2</v>
      </c>
      <c r="I6" s="132">
        <f>Table123[[#This Row],[Number]]</f>
        <v>0</v>
      </c>
      <c r="J6" s="132">
        <f>Table1521[[#This Row],[Number]]</f>
        <v>0</v>
      </c>
      <c r="K6" s="132">
        <v>1</v>
      </c>
      <c r="L6" s="132">
        <v>0</v>
      </c>
      <c r="M6" s="132">
        <v>0</v>
      </c>
      <c r="N6" s="178">
        <f>SUM(Table1527[[#This Row],[Sept.
2018]:[Aug.
2019]])</f>
        <v>7</v>
      </c>
      <c r="O6" s="179">
        <f>AVERAGE(Table1527[[#This Row],[Sept.
2018]:[Aug.
2019]])</f>
        <v>0.58333333333333337</v>
      </c>
      <c r="R6" s="154"/>
    </row>
    <row r="7" spans="1:18" ht="15.75" x14ac:dyDescent="0.25">
      <c r="A7" s="180" t="s">
        <v>275</v>
      </c>
      <c r="B7" s="132">
        <f>Table1513[[#This Row],[Number]]</f>
        <v>2</v>
      </c>
      <c r="C7" s="132">
        <f>Table1511[[#This Row],[Number]]</f>
        <v>0</v>
      </c>
      <c r="D7" s="132">
        <f>Table159[[#This Row],[Number]]</f>
        <v>2</v>
      </c>
      <c r="E7" s="132">
        <f>Table157[[#This Row],[Number]]</f>
        <v>3</v>
      </c>
      <c r="F7" s="132">
        <f>Table1[[#This Row],[Number]]</f>
        <v>3</v>
      </c>
      <c r="G7" s="132">
        <f>Table15[[#This Row],[Number]]</f>
        <v>0</v>
      </c>
      <c r="H7" s="132">
        <f>Table125[[#This Row],[Number]]</f>
        <v>2</v>
      </c>
      <c r="I7" s="132">
        <f>Table123[[#This Row],[Number]]</f>
        <v>0</v>
      </c>
      <c r="J7" s="132">
        <f>Table1521[[#This Row],[Number]]</f>
        <v>0</v>
      </c>
      <c r="K7" s="132">
        <v>3</v>
      </c>
      <c r="L7" s="132">
        <v>0</v>
      </c>
      <c r="M7" s="132">
        <v>5</v>
      </c>
      <c r="N7" s="178">
        <f>SUM(Table1527[[#This Row],[Sept.
2018]:[Aug.
2019]])</f>
        <v>20</v>
      </c>
      <c r="O7" s="179">
        <f>AVERAGE(Table1527[[#This Row],[Sept.
2018]:[Aug.
2019]])</f>
        <v>1.6666666666666667</v>
      </c>
      <c r="R7" s="154"/>
    </row>
    <row r="8" spans="1:18" x14ac:dyDescent="0.25">
      <c r="A8" s="180" t="s">
        <v>8</v>
      </c>
      <c r="B8" s="132">
        <f>Table1513[[#This Row],[Number]]</f>
        <v>3</v>
      </c>
      <c r="C8" s="132">
        <f>Table1511[[#This Row],[Number]]</f>
        <v>3</v>
      </c>
      <c r="D8" s="132">
        <f>Table159[[#This Row],[Number]]</f>
        <v>3</v>
      </c>
      <c r="E8" s="132">
        <f>Table157[[#This Row],[Number]]</f>
        <v>3</v>
      </c>
      <c r="F8" s="132">
        <f>Table1[[#This Row],[Number]]</f>
        <v>3</v>
      </c>
      <c r="G8" s="132">
        <f>Table15[[#This Row],[Number]]</f>
        <v>3</v>
      </c>
      <c r="H8" s="132">
        <f>Table125[[#This Row],[Number]]</f>
        <v>3</v>
      </c>
      <c r="I8" s="132">
        <f>Table123[[#This Row],[Number]]</f>
        <v>3</v>
      </c>
      <c r="J8" s="132">
        <f>Table1521[[#This Row],[Number]]</f>
        <v>3</v>
      </c>
      <c r="K8" s="132">
        <v>3</v>
      </c>
      <c r="L8" s="132">
        <v>3</v>
      </c>
      <c r="M8" s="132">
        <v>3</v>
      </c>
      <c r="N8" s="178">
        <f>SUM(Table1527[[#This Row],[Sept.
2018]:[Aug.
2019]])</f>
        <v>36</v>
      </c>
      <c r="O8" s="179">
        <f>AVERAGE(Table1527[[#This Row],[Sept.
2018]:[Aug.
2019]])</f>
        <v>3</v>
      </c>
      <c r="R8" s="154"/>
    </row>
    <row r="9" spans="1:18" x14ac:dyDescent="0.25">
      <c r="A9" s="180" t="s">
        <v>9</v>
      </c>
      <c r="B9" s="132">
        <f>Table1513[[#This Row],[Number]]</f>
        <v>0</v>
      </c>
      <c r="C9" s="132">
        <f>Table1511[[#This Row],[Number]]</f>
        <v>2</v>
      </c>
      <c r="D9" s="132">
        <f>Table159[[#This Row],[Number]]</f>
        <v>1</v>
      </c>
      <c r="E9" s="132">
        <f>Table157[[#This Row],[Number]]</f>
        <v>0</v>
      </c>
      <c r="F9" s="132">
        <f>Table1[[#This Row],[Number]]</f>
        <v>1</v>
      </c>
      <c r="G9" s="132">
        <f>Table15[[#This Row],[Number]]</f>
        <v>0</v>
      </c>
      <c r="H9" s="132">
        <f>Table125[[#This Row],[Number]]</f>
        <v>0</v>
      </c>
      <c r="I9" s="132">
        <f>Table123[[#This Row],[Number]]</f>
        <v>0</v>
      </c>
      <c r="J9" s="132">
        <f>Table1521[[#This Row],[Number]]</f>
        <v>0</v>
      </c>
      <c r="K9" s="132">
        <v>1</v>
      </c>
      <c r="L9" s="132">
        <v>1</v>
      </c>
      <c r="M9" s="132">
        <v>1</v>
      </c>
      <c r="N9" s="178">
        <f>SUM(Table1527[[#This Row],[Sept.
2018]:[Aug.
2019]])</f>
        <v>7</v>
      </c>
      <c r="O9" s="179">
        <f>AVERAGE(Table1527[[#This Row],[Sept.
2018]:[Aug.
2019]])</f>
        <v>0.58333333333333337</v>
      </c>
      <c r="R9" s="154"/>
    </row>
    <row r="10" spans="1:18" x14ac:dyDescent="0.25">
      <c r="A10" s="180" t="s">
        <v>10</v>
      </c>
      <c r="B10" s="132">
        <f>Table1513[[#This Row],[Number]]</f>
        <v>2</v>
      </c>
      <c r="C10" s="132">
        <f>Table1511[[#This Row],[Number]]</f>
        <v>0</v>
      </c>
      <c r="D10" s="132">
        <f>Table159[[#This Row],[Number]]</f>
        <v>2</v>
      </c>
      <c r="E10" s="132">
        <f>Table157[[#This Row],[Number]]</f>
        <v>1</v>
      </c>
      <c r="F10" s="132">
        <f>Table1[[#This Row],[Number]]</f>
        <v>1</v>
      </c>
      <c r="G10" s="132">
        <f>Table15[[#This Row],[Number]]</f>
        <v>2</v>
      </c>
      <c r="H10" s="132">
        <f>Table125[[#This Row],[Number]]</f>
        <v>0</v>
      </c>
      <c r="I10" s="132">
        <f>Table123[[#This Row],[Number]]</f>
        <v>0</v>
      </c>
      <c r="J10" s="132">
        <f>Table1521[[#This Row],[Number]]</f>
        <v>0</v>
      </c>
      <c r="K10" s="132">
        <v>1</v>
      </c>
      <c r="L10" s="132">
        <v>1</v>
      </c>
      <c r="M10" s="132">
        <v>0</v>
      </c>
      <c r="N10" s="178">
        <f>SUM(Table1527[[#This Row],[Sept.
2018]:[Aug.
2019]])</f>
        <v>10</v>
      </c>
      <c r="O10" s="179">
        <f>AVERAGE(Table1527[[#This Row],[Sept.
2018]:[Aug.
2019]])</f>
        <v>0.83333333333333337</v>
      </c>
      <c r="R10" s="154"/>
    </row>
    <row r="11" spans="1:18" x14ac:dyDescent="0.25">
      <c r="A11" s="180" t="s">
        <v>11</v>
      </c>
      <c r="B11" s="132">
        <f>Table1513[[#This Row],[Number]]</f>
        <v>0</v>
      </c>
      <c r="C11" s="132">
        <f>Table1511[[#This Row],[Number]]</f>
        <v>0</v>
      </c>
      <c r="D11" s="132">
        <f>Table159[[#This Row],[Number]]</f>
        <v>0</v>
      </c>
      <c r="E11" s="132">
        <f>Table157[[#This Row],[Number]]</f>
        <v>0</v>
      </c>
      <c r="F11" s="132">
        <f>Table1[[#This Row],[Number]]</f>
        <v>0</v>
      </c>
      <c r="G11" s="132">
        <f>Table15[[#This Row],[Number]]</f>
        <v>1</v>
      </c>
      <c r="H11" s="132">
        <f>Table125[[#This Row],[Number]]</f>
        <v>0</v>
      </c>
      <c r="I11" s="132">
        <f>Table123[[#This Row],[Number]]</f>
        <v>0</v>
      </c>
      <c r="J11" s="132">
        <f>Table1521[[#This Row],[Number]]</f>
        <v>0</v>
      </c>
      <c r="K11" s="132">
        <v>0</v>
      </c>
      <c r="L11" s="132">
        <v>0</v>
      </c>
      <c r="M11" s="132">
        <v>0</v>
      </c>
      <c r="N11" s="178">
        <f>SUM(Table1527[[#This Row],[Sept.
2018]:[Aug.
2019]])</f>
        <v>1</v>
      </c>
      <c r="O11" s="179">
        <f>AVERAGE(Table1527[[#This Row],[Sept.
2018]:[Aug.
2019]])</f>
        <v>8.3333333333333329E-2</v>
      </c>
      <c r="R11" s="154"/>
    </row>
    <row r="12" spans="1:18" x14ac:dyDescent="0.25">
      <c r="A12" s="180" t="s">
        <v>12</v>
      </c>
      <c r="B12" s="132">
        <f>Table1513[[#This Row],[Number]]</f>
        <v>0</v>
      </c>
      <c r="C12" s="132">
        <f>Table1511[[#This Row],[Number]]</f>
        <v>0</v>
      </c>
      <c r="D12" s="132">
        <f>Table159[[#This Row],[Number]]</f>
        <v>0</v>
      </c>
      <c r="E12" s="132">
        <f>Table157[[#This Row],[Number]]</f>
        <v>0</v>
      </c>
      <c r="F12" s="132">
        <f>Table1[[#This Row],[Number]]</f>
        <v>0</v>
      </c>
      <c r="G12" s="132">
        <f>Table15[[#This Row],[Number]]</f>
        <v>0</v>
      </c>
      <c r="H12" s="132">
        <f>Table125[[#This Row],[Number]]</f>
        <v>0</v>
      </c>
      <c r="I12" s="132">
        <f>Table123[[#This Row],[Number]]</f>
        <v>0</v>
      </c>
      <c r="J12" s="132">
        <f>Table1521[[#This Row],[Number]]</f>
        <v>0</v>
      </c>
      <c r="K12" s="132">
        <v>1</v>
      </c>
      <c r="L12" s="132">
        <v>0</v>
      </c>
      <c r="M12" s="132">
        <v>0</v>
      </c>
      <c r="N12" s="178">
        <f>SUM(Table1527[[#This Row],[Sept.
2018]:[Aug.
2019]])</f>
        <v>1</v>
      </c>
      <c r="O12" s="179">
        <f>AVERAGE(Table1527[[#This Row],[Sept.
2018]:[Aug.
2019]])</f>
        <v>8.3333333333333329E-2</v>
      </c>
      <c r="R12" s="154"/>
    </row>
    <row r="13" spans="1:18" x14ac:dyDescent="0.25">
      <c r="A13" s="180" t="s">
        <v>13</v>
      </c>
      <c r="B13" s="132">
        <f>Table1513[[#This Row],[Number]]</f>
        <v>0</v>
      </c>
      <c r="C13" s="132">
        <f>Table1511[[#This Row],[Number]]</f>
        <v>0</v>
      </c>
      <c r="D13" s="132">
        <f>Table159[[#This Row],[Number]]</f>
        <v>1</v>
      </c>
      <c r="E13" s="132">
        <f>Table157[[#This Row],[Number]]</f>
        <v>0</v>
      </c>
      <c r="F13" s="132">
        <f>Table1[[#This Row],[Number]]</f>
        <v>1</v>
      </c>
      <c r="G13" s="132">
        <f>Table15[[#This Row],[Number]]</f>
        <v>0</v>
      </c>
      <c r="H13" s="132">
        <f>Table125[[#This Row],[Number]]</f>
        <v>0</v>
      </c>
      <c r="I13" s="132">
        <f>Table123[[#This Row],[Number]]</f>
        <v>0</v>
      </c>
      <c r="J13" s="132">
        <f>Table1521[[#This Row],[Number]]</f>
        <v>2</v>
      </c>
      <c r="K13" s="132">
        <v>0</v>
      </c>
      <c r="L13" s="132">
        <v>0</v>
      </c>
      <c r="M13" s="132">
        <v>5</v>
      </c>
      <c r="N13" s="178">
        <f>SUM(Table1527[[#This Row],[Sept.
2018]:[Aug.
2019]])</f>
        <v>9</v>
      </c>
      <c r="O13" s="179">
        <f>AVERAGE(Table1527[[#This Row],[Sept.
2018]:[Aug.
2019]])</f>
        <v>0.75</v>
      </c>
      <c r="R13" s="154"/>
    </row>
    <row r="14" spans="1:18" x14ac:dyDescent="0.25">
      <c r="A14" s="180" t="s">
        <v>14</v>
      </c>
      <c r="B14" s="132">
        <f>Table1513[[#This Row],[Number]]</f>
        <v>1</v>
      </c>
      <c r="C14" s="132">
        <f>Table1511[[#This Row],[Number]]</f>
        <v>4</v>
      </c>
      <c r="D14" s="132">
        <f>Table159[[#This Row],[Number]]</f>
        <v>4</v>
      </c>
      <c r="E14" s="132">
        <f>Table157[[#This Row],[Number]]</f>
        <v>1</v>
      </c>
      <c r="F14" s="132">
        <f>Table1[[#This Row],[Number]]</f>
        <v>2</v>
      </c>
      <c r="G14" s="132">
        <f>Table15[[#This Row],[Number]]</f>
        <v>3</v>
      </c>
      <c r="H14" s="132">
        <f>Table125[[#This Row],[Number]]</f>
        <v>8</v>
      </c>
      <c r="I14" s="132">
        <f>Table123[[#This Row],[Number]]</f>
        <v>0</v>
      </c>
      <c r="J14" s="132">
        <f>Table1521[[#This Row],[Number]]</f>
        <v>4</v>
      </c>
      <c r="K14" s="132">
        <v>3</v>
      </c>
      <c r="L14" s="132">
        <v>2</v>
      </c>
      <c r="M14" s="132">
        <v>1</v>
      </c>
      <c r="N14" s="178">
        <f>SUM(Table1527[[#This Row],[Sept.
2018]:[Aug.
2019]])</f>
        <v>33</v>
      </c>
      <c r="O14" s="179">
        <f>AVERAGE(Table1527[[#This Row],[Sept.
2018]:[Aug.
2019]])</f>
        <v>2.75</v>
      </c>
      <c r="R14" s="154"/>
    </row>
    <row r="15" spans="1:18" x14ac:dyDescent="0.25">
      <c r="A15" s="181" t="s">
        <v>15</v>
      </c>
      <c r="B15" s="133">
        <f>Table1513[[#This Row],[Number]]</f>
        <v>1</v>
      </c>
      <c r="C15" s="133">
        <f>Table1511[[#This Row],[Number]]</f>
        <v>4</v>
      </c>
      <c r="D15" s="133">
        <f>Table159[[#This Row],[Number]]</f>
        <v>1</v>
      </c>
      <c r="E15" s="133">
        <f>Table157[[#This Row],[Number]]</f>
        <v>0</v>
      </c>
      <c r="F15" s="133">
        <f>Table1[[#This Row],[Number]]</f>
        <v>4</v>
      </c>
      <c r="G15" s="133">
        <f>Table15[[#This Row],[Number]]</f>
        <v>2</v>
      </c>
      <c r="H15" s="133">
        <f>Table125[[#This Row],[Number]]</f>
        <v>2</v>
      </c>
      <c r="I15" s="133">
        <f>Table123[[#This Row],[Number]]</f>
        <v>0</v>
      </c>
      <c r="J15" s="133">
        <f>Table1521[[#This Row],[Number]]</f>
        <v>0</v>
      </c>
      <c r="K15" s="133">
        <v>2</v>
      </c>
      <c r="L15" s="133">
        <v>4</v>
      </c>
      <c r="M15" s="133">
        <v>4</v>
      </c>
      <c r="N15" s="182">
        <f>SUM(Table1527[[#This Row],[Sept.
2018]:[Aug.
2019]])</f>
        <v>24</v>
      </c>
      <c r="O15" s="183">
        <f>AVERAGE(Table1527[[#This Row],[Sept.
2018]:[Aug.
2019]])</f>
        <v>2</v>
      </c>
      <c r="R15" s="154"/>
    </row>
    <row r="16" spans="1:18" x14ac:dyDescent="0.25">
      <c r="A16" s="135"/>
      <c r="B16" s="129"/>
      <c r="C16" s="129"/>
      <c r="D16" s="129"/>
      <c r="E16" s="129"/>
      <c r="F16" s="129"/>
      <c r="G16" s="129"/>
      <c r="H16" s="129"/>
      <c r="I16" s="129"/>
      <c r="J16" s="129"/>
      <c r="K16" s="129"/>
      <c r="L16" s="129"/>
      <c r="M16" s="129"/>
      <c r="N16" s="20"/>
      <c r="O16" s="20"/>
    </row>
    <row r="17" spans="1:15" ht="45" x14ac:dyDescent="0.25">
      <c r="A17" s="137" t="s">
        <v>20</v>
      </c>
      <c r="B17" s="130" t="s">
        <v>144</v>
      </c>
      <c r="C17" s="130" t="s">
        <v>138</v>
      </c>
      <c r="D17" s="130" t="s">
        <v>139</v>
      </c>
      <c r="E17" s="130" t="s">
        <v>140</v>
      </c>
      <c r="F17" s="131" t="s">
        <v>141</v>
      </c>
      <c r="G17" s="131" t="s">
        <v>142</v>
      </c>
      <c r="H17" s="131" t="s">
        <v>143</v>
      </c>
      <c r="I17" s="158" t="s">
        <v>136</v>
      </c>
      <c r="J17" s="158" t="s">
        <v>137</v>
      </c>
      <c r="K17" s="158" t="s">
        <v>182</v>
      </c>
      <c r="L17" s="158" t="s">
        <v>223</v>
      </c>
      <c r="M17" s="158" t="s">
        <v>271</v>
      </c>
      <c r="N17" s="158" t="s">
        <v>272</v>
      </c>
      <c r="O17" s="164" t="s">
        <v>224</v>
      </c>
    </row>
    <row r="18" spans="1:15" ht="17.25" customHeight="1" x14ac:dyDescent="0.25">
      <c r="A18" s="177" t="s">
        <v>40</v>
      </c>
      <c r="B18" s="132">
        <f>September!B22</f>
        <v>4</v>
      </c>
      <c r="C18" s="132">
        <f>October!B22</f>
        <v>4</v>
      </c>
      <c r="D18" s="132">
        <f>November!B22</f>
        <v>4</v>
      </c>
      <c r="E18" s="132">
        <f>December!B22</f>
        <v>4</v>
      </c>
      <c r="F18" s="132">
        <f>January!B22</f>
        <v>5</v>
      </c>
      <c r="G18" s="132">
        <f>February!B22</f>
        <v>4</v>
      </c>
      <c r="H18" s="132">
        <f>March!B22</f>
        <v>1</v>
      </c>
      <c r="I18" s="132">
        <f>April!B22</f>
        <v>2</v>
      </c>
      <c r="J18" s="132">
        <f>May!B22</f>
        <v>2</v>
      </c>
      <c r="K18" s="132">
        <v>4</v>
      </c>
      <c r="L18" s="132">
        <v>0</v>
      </c>
      <c r="M18" s="132">
        <v>0</v>
      </c>
      <c r="N18" s="178">
        <f>SUM(Table14628[[#This Row],[Sept.
2018]:[Aug.
2019]])</f>
        <v>34</v>
      </c>
      <c r="O18" s="179">
        <f>AVERAGE(Table14628[[#This Row],[Sept.
2018]:[Aug.
2019]])</f>
        <v>2.8333333333333335</v>
      </c>
    </row>
    <row r="19" spans="1:15" x14ac:dyDescent="0.25">
      <c r="A19" s="177" t="s">
        <v>39</v>
      </c>
      <c r="B19" s="132">
        <f>September!B23</f>
        <v>0</v>
      </c>
      <c r="C19" s="132">
        <f>October!B23</f>
        <v>0</v>
      </c>
      <c r="D19" s="132">
        <f>November!B23</f>
        <v>0</v>
      </c>
      <c r="E19" s="132">
        <f>December!B23</f>
        <v>0</v>
      </c>
      <c r="F19" s="132">
        <f>January!B23</f>
        <v>0</v>
      </c>
      <c r="G19" s="132">
        <f>February!B23</f>
        <v>0</v>
      </c>
      <c r="H19" s="132">
        <f>March!B23</f>
        <v>0</v>
      </c>
      <c r="I19" s="132">
        <f>April!B23</f>
        <v>0</v>
      </c>
      <c r="J19" s="132">
        <f>May!B23</f>
        <v>0</v>
      </c>
      <c r="K19" s="132">
        <v>0</v>
      </c>
      <c r="L19" s="132">
        <v>0</v>
      </c>
      <c r="M19" s="132">
        <v>0</v>
      </c>
      <c r="N19" s="178">
        <f>SUM(Table14628[[#This Row],[Sept.
2018]:[Aug.
2019]])</f>
        <v>0</v>
      </c>
      <c r="O19" s="179">
        <f>AVERAGE(Table14628[[#This Row],[Sept.
2018]:[Aug.
2019]])</f>
        <v>0</v>
      </c>
    </row>
    <row r="20" spans="1:15" x14ac:dyDescent="0.25">
      <c r="A20" s="180" t="s">
        <v>4</v>
      </c>
      <c r="B20" s="132">
        <f>September!B24</f>
        <v>1</v>
      </c>
      <c r="C20" s="132">
        <f>October!B24</f>
        <v>2</v>
      </c>
      <c r="D20" s="132">
        <f>November!B24</f>
        <v>3</v>
      </c>
      <c r="E20" s="132">
        <f>December!B24</f>
        <v>2</v>
      </c>
      <c r="F20" s="132">
        <f>January!B24</f>
        <v>6</v>
      </c>
      <c r="G20" s="132">
        <f>February!B24</f>
        <v>2</v>
      </c>
      <c r="H20" s="132">
        <f>March!B24</f>
        <v>5</v>
      </c>
      <c r="I20" s="132">
        <f>April!B24</f>
        <v>0</v>
      </c>
      <c r="J20" s="132">
        <f>May!B24</f>
        <v>2</v>
      </c>
      <c r="K20" s="132">
        <v>0</v>
      </c>
      <c r="L20" s="132">
        <v>5</v>
      </c>
      <c r="M20" s="132">
        <v>0</v>
      </c>
      <c r="N20" s="178">
        <f>SUM(Table14628[[#This Row],[Sept.
2018]:[Aug.
2019]])</f>
        <v>28</v>
      </c>
      <c r="O20" s="179">
        <f>AVERAGE(Table14628[[#This Row],[Sept.
2018]:[Aug.
2019]])</f>
        <v>2.3333333333333335</v>
      </c>
    </row>
    <row r="21" spans="1:15" x14ac:dyDescent="0.25">
      <c r="A21" s="180" t="s">
        <v>5</v>
      </c>
      <c r="B21" s="132">
        <f>September!B25</f>
        <v>5</v>
      </c>
      <c r="C21" s="132">
        <f>October!B25</f>
        <v>3</v>
      </c>
      <c r="D21" s="132">
        <f>November!B25</f>
        <v>2</v>
      </c>
      <c r="E21" s="132">
        <f>December!B25</f>
        <v>4</v>
      </c>
      <c r="F21" s="132">
        <f>January!B25</f>
        <v>4</v>
      </c>
      <c r="G21" s="132">
        <f>February!B25</f>
        <v>4</v>
      </c>
      <c r="H21" s="132">
        <f>March!B25</f>
        <v>1</v>
      </c>
      <c r="I21" s="132">
        <f>April!B25</f>
        <v>2</v>
      </c>
      <c r="J21" s="132">
        <f>May!B25</f>
        <v>1</v>
      </c>
      <c r="K21" s="132">
        <v>2</v>
      </c>
      <c r="L21" s="132">
        <v>0</v>
      </c>
      <c r="M21" s="132">
        <v>1</v>
      </c>
      <c r="N21" s="178">
        <f>SUM(Table14628[[#This Row],[Sept.
2018]:[Aug.
2019]])</f>
        <v>29</v>
      </c>
      <c r="O21" s="179">
        <f>AVERAGE(Table14628[[#This Row],[Sept.
2018]:[Aug.
2019]])</f>
        <v>2.4166666666666665</v>
      </c>
    </row>
    <row r="22" spans="1:15" x14ac:dyDescent="0.25">
      <c r="A22" s="180" t="s">
        <v>6</v>
      </c>
      <c r="B22" s="132">
        <f>September!B26</f>
        <v>0</v>
      </c>
      <c r="C22" s="132">
        <f>October!B26</f>
        <v>0</v>
      </c>
      <c r="D22" s="132">
        <f>November!B26</f>
        <v>0</v>
      </c>
      <c r="E22" s="132">
        <f>December!B26</f>
        <v>0</v>
      </c>
      <c r="F22" s="132">
        <f>January!B26</f>
        <v>0</v>
      </c>
      <c r="G22" s="132">
        <f>February!B26</f>
        <v>0</v>
      </c>
      <c r="H22" s="132">
        <f>March!B26</f>
        <v>0</v>
      </c>
      <c r="I22" s="132">
        <f>April!B26</f>
        <v>0</v>
      </c>
      <c r="J22" s="132">
        <f>May!B26</f>
        <v>0</v>
      </c>
      <c r="K22" s="132">
        <v>0</v>
      </c>
      <c r="L22" s="132">
        <v>0</v>
      </c>
      <c r="M22" s="132">
        <v>0</v>
      </c>
      <c r="N22" s="178">
        <f>SUM(Table14628[[#This Row],[Sept.
2018]:[Aug.
2019]])</f>
        <v>0</v>
      </c>
      <c r="O22" s="179">
        <f>AVERAGE(Table14628[[#This Row],[Sept.
2018]:[Aug.
2019]])</f>
        <v>0</v>
      </c>
    </row>
    <row r="23" spans="1:15" x14ac:dyDescent="0.25">
      <c r="A23" s="180" t="s">
        <v>276</v>
      </c>
      <c r="B23" s="132">
        <f>September!B27</f>
        <v>0</v>
      </c>
      <c r="C23" s="132">
        <f>October!B27</f>
        <v>0</v>
      </c>
      <c r="D23" s="132">
        <f>November!B27</f>
        <v>1</v>
      </c>
      <c r="E23" s="132">
        <f>December!B27</f>
        <v>1</v>
      </c>
      <c r="F23" s="132">
        <f>January!B27</f>
        <v>1</v>
      </c>
      <c r="G23" s="132">
        <f>February!B27</f>
        <v>0</v>
      </c>
      <c r="H23" s="132">
        <f>March!B27</f>
        <v>0</v>
      </c>
      <c r="I23" s="132">
        <f>April!B27</f>
        <v>1</v>
      </c>
      <c r="J23" s="132">
        <f>May!B27</f>
        <v>1</v>
      </c>
      <c r="K23" s="132">
        <v>1</v>
      </c>
      <c r="L23" s="132">
        <v>1</v>
      </c>
      <c r="M23" s="132">
        <v>2</v>
      </c>
      <c r="N23" s="178">
        <f>SUM(Table14628[[#This Row],[Sept.
2018]:[Aug.
2019]])</f>
        <v>9</v>
      </c>
      <c r="O23" s="179">
        <f>AVERAGE(Table14628[[#This Row],[Sept.
2018]:[Aug.
2019]])</f>
        <v>0.75</v>
      </c>
    </row>
    <row r="24" spans="1:15" x14ac:dyDescent="0.25">
      <c r="A24" s="180" t="s">
        <v>8</v>
      </c>
      <c r="B24" s="132">
        <f>September!B28</f>
        <v>3</v>
      </c>
      <c r="C24" s="132">
        <f>October!B28</f>
        <v>3</v>
      </c>
      <c r="D24" s="132">
        <f>November!B28</f>
        <v>3</v>
      </c>
      <c r="E24" s="132">
        <f>December!B28</f>
        <v>3</v>
      </c>
      <c r="F24" s="132">
        <f>January!B28</f>
        <v>5</v>
      </c>
      <c r="G24" s="132">
        <f>February!B28</f>
        <v>3</v>
      </c>
      <c r="H24" s="132">
        <f>March!B28</f>
        <v>3</v>
      </c>
      <c r="I24" s="132">
        <f>April!B28</f>
        <v>3</v>
      </c>
      <c r="J24" s="132">
        <f>May!B28</f>
        <v>3</v>
      </c>
      <c r="K24" s="132">
        <v>3</v>
      </c>
      <c r="L24" s="132">
        <v>3</v>
      </c>
      <c r="M24" s="132">
        <v>3</v>
      </c>
      <c r="N24" s="178">
        <f>SUM(Table14628[[#This Row],[Sept.
2018]:[Aug.
2019]])</f>
        <v>38</v>
      </c>
      <c r="O24" s="179">
        <f>AVERAGE(Table14628[[#This Row],[Sept.
2018]:[Aug.
2019]])</f>
        <v>3.1666666666666665</v>
      </c>
    </row>
    <row r="25" spans="1:15" x14ac:dyDescent="0.25">
      <c r="A25" s="180" t="s">
        <v>9</v>
      </c>
      <c r="B25" s="132">
        <f>September!B29</f>
        <v>0</v>
      </c>
      <c r="C25" s="132">
        <f>October!B29</f>
        <v>0</v>
      </c>
      <c r="D25" s="132">
        <f>November!B29</f>
        <v>0</v>
      </c>
      <c r="E25" s="132">
        <f>December!B29</f>
        <v>1</v>
      </c>
      <c r="F25" s="132">
        <f>January!B29</f>
        <v>0</v>
      </c>
      <c r="G25" s="132">
        <f>February!B29</f>
        <v>1</v>
      </c>
      <c r="H25" s="132">
        <f>March!B29</f>
        <v>0</v>
      </c>
      <c r="I25" s="132">
        <f>April!B29</f>
        <v>0</v>
      </c>
      <c r="J25" s="132">
        <f>May!B29</f>
        <v>0</v>
      </c>
      <c r="K25" s="132">
        <v>0</v>
      </c>
      <c r="L25" s="132">
        <v>1</v>
      </c>
      <c r="M25" s="132">
        <v>0</v>
      </c>
      <c r="N25" s="178">
        <f>SUM(Table14628[[#This Row],[Sept.
2018]:[Aug.
2019]])</f>
        <v>3</v>
      </c>
      <c r="O25" s="179">
        <f>AVERAGE(Table14628[[#This Row],[Sept.
2018]:[Aug.
2019]])</f>
        <v>0.25</v>
      </c>
    </row>
    <row r="26" spans="1:15" x14ac:dyDescent="0.25">
      <c r="A26" s="180" t="s">
        <v>10</v>
      </c>
      <c r="B26" s="132">
        <f>September!B30</f>
        <v>2</v>
      </c>
      <c r="C26" s="132">
        <f>October!B30</f>
        <v>0</v>
      </c>
      <c r="D26" s="132">
        <f>November!B30</f>
        <v>0</v>
      </c>
      <c r="E26" s="132">
        <f>December!B30</f>
        <v>0</v>
      </c>
      <c r="F26" s="132">
        <f>January!B30</f>
        <v>0</v>
      </c>
      <c r="G26" s="132">
        <f>February!B30</f>
        <v>0</v>
      </c>
      <c r="H26" s="132">
        <f>March!B30</f>
        <v>0</v>
      </c>
      <c r="I26" s="132">
        <f>April!B30</f>
        <v>0</v>
      </c>
      <c r="J26" s="132">
        <f>May!B30</f>
        <v>0</v>
      </c>
      <c r="K26" s="132">
        <v>1</v>
      </c>
      <c r="L26" s="132">
        <v>0</v>
      </c>
      <c r="M26" s="132">
        <v>2</v>
      </c>
      <c r="N26" s="178">
        <f>SUM(Table14628[[#This Row],[Sept.
2018]:[Aug.
2019]])</f>
        <v>5</v>
      </c>
      <c r="O26" s="179">
        <f>AVERAGE(Table14628[[#This Row],[Sept.
2018]:[Aug.
2019]])</f>
        <v>0.41666666666666669</v>
      </c>
    </row>
    <row r="27" spans="1:15" x14ac:dyDescent="0.25">
      <c r="A27" s="180" t="s">
        <v>11</v>
      </c>
      <c r="B27" s="132">
        <f>September!B31</f>
        <v>0</v>
      </c>
      <c r="C27" s="132">
        <f>October!B31</f>
        <v>0</v>
      </c>
      <c r="D27" s="132">
        <f>November!B31</f>
        <v>0</v>
      </c>
      <c r="E27" s="132">
        <f>December!B31</f>
        <v>0</v>
      </c>
      <c r="F27" s="132">
        <f>January!B31</f>
        <v>0</v>
      </c>
      <c r="G27" s="132">
        <f>February!B31</f>
        <v>0</v>
      </c>
      <c r="H27" s="132">
        <f>March!B31</f>
        <v>0</v>
      </c>
      <c r="I27" s="132">
        <f>April!B31</f>
        <v>0</v>
      </c>
      <c r="J27" s="132">
        <f>May!B31</f>
        <v>0</v>
      </c>
      <c r="K27" s="132">
        <v>0</v>
      </c>
      <c r="L27" s="132">
        <v>0</v>
      </c>
      <c r="M27" s="132">
        <v>0</v>
      </c>
      <c r="N27" s="178">
        <f>SUM(Table14628[[#This Row],[Sept.
2018]:[Aug.
2019]])</f>
        <v>0</v>
      </c>
      <c r="O27" s="179">
        <f>AVERAGE(Table14628[[#This Row],[Sept.
2018]:[Aug.
2019]])</f>
        <v>0</v>
      </c>
    </row>
    <row r="28" spans="1:15" x14ac:dyDescent="0.25">
      <c r="A28" s="180" t="s">
        <v>12</v>
      </c>
      <c r="B28" s="132">
        <f>September!B32</f>
        <v>0</v>
      </c>
      <c r="C28" s="132">
        <f>October!B32</f>
        <v>0</v>
      </c>
      <c r="D28" s="132">
        <f>November!B32</f>
        <v>0</v>
      </c>
      <c r="E28" s="132">
        <f>December!B32</f>
        <v>0</v>
      </c>
      <c r="F28" s="132">
        <f>January!B32</f>
        <v>0</v>
      </c>
      <c r="G28" s="132">
        <f>February!B32</f>
        <v>0</v>
      </c>
      <c r="H28" s="132">
        <f>March!B32</f>
        <v>0</v>
      </c>
      <c r="I28" s="132">
        <f>April!B32</f>
        <v>0</v>
      </c>
      <c r="J28" s="132">
        <f>May!B32</f>
        <v>0</v>
      </c>
      <c r="K28" s="132">
        <v>0</v>
      </c>
      <c r="L28" s="132">
        <v>0</v>
      </c>
      <c r="M28" s="132">
        <v>0</v>
      </c>
      <c r="N28" s="178">
        <f>SUM(Table14628[[#This Row],[Sept.
2018]:[Aug.
2019]])</f>
        <v>0</v>
      </c>
      <c r="O28" s="179">
        <f>AVERAGE(Table14628[[#This Row],[Sept.
2018]:[Aug.
2019]])</f>
        <v>0</v>
      </c>
    </row>
    <row r="29" spans="1:15" x14ac:dyDescent="0.25">
      <c r="A29" s="180" t="s">
        <v>13</v>
      </c>
      <c r="B29" s="132">
        <f>September!B33</f>
        <v>0</v>
      </c>
      <c r="C29" s="132">
        <f>October!B33</f>
        <v>0</v>
      </c>
      <c r="D29" s="132">
        <f>November!B33</f>
        <v>0</v>
      </c>
      <c r="E29" s="132">
        <f>December!B33</f>
        <v>0</v>
      </c>
      <c r="F29" s="132">
        <f>January!B33</f>
        <v>0</v>
      </c>
      <c r="G29" s="132">
        <f>February!B33</f>
        <v>0</v>
      </c>
      <c r="H29" s="132">
        <f>March!B33</f>
        <v>0</v>
      </c>
      <c r="I29" s="132">
        <f>April!B33</f>
        <v>0</v>
      </c>
      <c r="J29" s="132">
        <f>May!B33</f>
        <v>0</v>
      </c>
      <c r="K29" s="132">
        <v>0</v>
      </c>
      <c r="L29" s="132">
        <v>0</v>
      </c>
      <c r="M29" s="132">
        <v>0</v>
      </c>
      <c r="N29" s="178">
        <f>SUM(Table14628[[#This Row],[Sept.
2018]:[Aug.
2019]])</f>
        <v>0</v>
      </c>
      <c r="O29" s="179">
        <f>AVERAGE(Table14628[[#This Row],[Sept.
2018]:[Aug.
2019]])</f>
        <v>0</v>
      </c>
    </row>
    <row r="30" spans="1:15" x14ac:dyDescent="0.25">
      <c r="A30" s="180" t="s">
        <v>14</v>
      </c>
      <c r="B30" s="132">
        <f>September!B34</f>
        <v>0</v>
      </c>
      <c r="C30" s="132">
        <f>October!B34</f>
        <v>0</v>
      </c>
      <c r="D30" s="132">
        <f>November!B34</f>
        <v>1</v>
      </c>
      <c r="E30" s="132">
        <f>December!B34</f>
        <v>1</v>
      </c>
      <c r="F30" s="132">
        <f>January!B34</f>
        <v>1</v>
      </c>
      <c r="G30" s="132">
        <f>February!B34</f>
        <v>0</v>
      </c>
      <c r="H30" s="132">
        <f>March!B34</f>
        <v>1</v>
      </c>
      <c r="I30" s="132">
        <f>April!B34</f>
        <v>3</v>
      </c>
      <c r="J30" s="132">
        <f>May!B34</f>
        <v>0</v>
      </c>
      <c r="K30" s="132">
        <v>0</v>
      </c>
      <c r="L30" s="132">
        <v>0</v>
      </c>
      <c r="M30" s="132">
        <v>2</v>
      </c>
      <c r="N30" s="178">
        <f>SUM(Table14628[[#This Row],[Sept.
2018]:[Aug.
2019]])</f>
        <v>9</v>
      </c>
      <c r="O30" s="179">
        <f>AVERAGE(Table14628[[#This Row],[Sept.
2018]:[Aug.
2019]])</f>
        <v>0.75</v>
      </c>
    </row>
    <row r="31" spans="1:15" x14ac:dyDescent="0.25">
      <c r="A31" s="181" t="s">
        <v>15</v>
      </c>
      <c r="B31" s="133">
        <f>September!B35</f>
        <v>4</v>
      </c>
      <c r="C31" s="133">
        <f>October!B35</f>
        <v>0</v>
      </c>
      <c r="D31" s="133">
        <f>November!B35</f>
        <v>2</v>
      </c>
      <c r="E31" s="133">
        <f>December!B35</f>
        <v>0</v>
      </c>
      <c r="F31" s="133">
        <f>January!B35</f>
        <v>1</v>
      </c>
      <c r="G31" s="133">
        <f>February!B35</f>
        <v>0</v>
      </c>
      <c r="H31" s="133">
        <f>March!B35</f>
        <v>0</v>
      </c>
      <c r="I31" s="133">
        <f>April!B35</f>
        <v>1</v>
      </c>
      <c r="J31" s="133">
        <f>May!B35</f>
        <v>0</v>
      </c>
      <c r="K31" s="133">
        <v>1</v>
      </c>
      <c r="L31" s="133">
        <v>0</v>
      </c>
      <c r="M31" s="133">
        <v>5</v>
      </c>
      <c r="N31" s="182">
        <f>SUM(Table14628[[#This Row],[Sept.
2018]:[Aug.
2019]])</f>
        <v>14</v>
      </c>
      <c r="O31" s="183">
        <f>AVERAGE(Table14628[[#This Row],[Sept.
2018]:[Aug.
2019]])</f>
        <v>1.1666666666666667</v>
      </c>
    </row>
  </sheetData>
  <phoneticPr fontId="22" type="noConversion"/>
  <printOptions horizontalCentered="1" verticalCentered="1"/>
  <pageMargins left="0" right="0" top="0.5" bottom="0.5" header="0.25" footer="0.25"/>
  <pageSetup paperSize="9" scale="95" orientation="landscape" r:id="rId1"/>
  <headerFooter>
    <oddFooter>&amp;L&amp;"-,Bold Italic"&amp;12Rolling Data - LTC &amp; PS Indicatos&amp;C&amp;"-,Bold Italic"&amp;12Page: &amp;P&amp;R&amp;10fn: &amp;F</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39"/>
  <sheetViews>
    <sheetView workbookViewId="0">
      <selection activeCell="C8" sqref="C8"/>
    </sheetView>
  </sheetViews>
  <sheetFormatPr defaultRowHeight="15" x14ac:dyDescent="0.25"/>
  <cols>
    <col min="1" max="1" width="32.42578125" customWidth="1"/>
    <col min="2" max="2" width="10.42578125" style="7" customWidth="1"/>
    <col min="3" max="3" width="120.7109375" customWidth="1"/>
  </cols>
  <sheetData>
    <row r="1" spans="1:3" ht="15.75" x14ac:dyDescent="0.25">
      <c r="A1" s="88" t="s">
        <v>38</v>
      </c>
      <c r="B1" s="25" t="s">
        <v>216</v>
      </c>
      <c r="C1" s="89">
        <v>2018</v>
      </c>
    </row>
    <row r="2" spans="1:3" ht="18.75" x14ac:dyDescent="0.3">
      <c r="A2" s="69" t="s">
        <v>2</v>
      </c>
      <c r="B2" s="38" t="s">
        <v>3</v>
      </c>
      <c r="C2" s="46" t="s">
        <v>1</v>
      </c>
    </row>
    <row r="3" spans="1:3" x14ac:dyDescent="0.25">
      <c r="A3" s="70" t="s">
        <v>0</v>
      </c>
      <c r="B3" s="62">
        <v>99</v>
      </c>
      <c r="C3" s="71"/>
    </row>
    <row r="4" spans="1:3" x14ac:dyDescent="0.25">
      <c r="A4" s="72" t="s">
        <v>4</v>
      </c>
      <c r="B4" s="62">
        <v>2</v>
      </c>
      <c r="C4" s="71"/>
    </row>
    <row r="5" spans="1:3" x14ac:dyDescent="0.25">
      <c r="A5" s="72" t="s">
        <v>5</v>
      </c>
      <c r="B5" s="62">
        <v>3</v>
      </c>
      <c r="C5" s="71"/>
    </row>
    <row r="6" spans="1:3" x14ac:dyDescent="0.25">
      <c r="A6" s="72" t="s">
        <v>6</v>
      </c>
      <c r="B6" s="62">
        <v>0</v>
      </c>
      <c r="C6" s="71"/>
    </row>
    <row r="7" spans="1:3" x14ac:dyDescent="0.25">
      <c r="A7" s="72" t="s">
        <v>7</v>
      </c>
      <c r="B7" s="62">
        <v>2</v>
      </c>
      <c r="C7" s="71"/>
    </row>
    <row r="8" spans="1:3" x14ac:dyDescent="0.25">
      <c r="A8" s="72" t="s">
        <v>8</v>
      </c>
      <c r="B8" s="62">
        <v>3</v>
      </c>
      <c r="C8" s="71"/>
    </row>
    <row r="9" spans="1:3" x14ac:dyDescent="0.25">
      <c r="A9" s="72" t="s">
        <v>9</v>
      </c>
      <c r="B9" s="62">
        <v>0</v>
      </c>
      <c r="C9" s="71"/>
    </row>
    <row r="10" spans="1:3" x14ac:dyDescent="0.25">
      <c r="A10" s="72" t="s">
        <v>10</v>
      </c>
      <c r="B10" s="62">
        <v>2</v>
      </c>
      <c r="C10" s="71"/>
    </row>
    <row r="11" spans="1:3" x14ac:dyDescent="0.25">
      <c r="A11" s="72" t="s">
        <v>11</v>
      </c>
      <c r="B11" s="62">
        <v>0</v>
      </c>
      <c r="C11" s="71"/>
    </row>
    <row r="12" spans="1:3" x14ac:dyDescent="0.25">
      <c r="A12" s="72" t="s">
        <v>12</v>
      </c>
      <c r="B12" s="62">
        <v>0</v>
      </c>
      <c r="C12" s="71"/>
    </row>
    <row r="13" spans="1:3" x14ac:dyDescent="0.25">
      <c r="A13" s="72" t="s">
        <v>13</v>
      </c>
      <c r="B13" s="62">
        <v>0</v>
      </c>
      <c r="C13" s="71"/>
    </row>
    <row r="14" spans="1:3" x14ac:dyDescent="0.25">
      <c r="A14" s="72" t="s">
        <v>14</v>
      </c>
      <c r="B14" s="62">
        <v>1</v>
      </c>
      <c r="C14" s="71"/>
    </row>
    <row r="15" spans="1:3" x14ac:dyDescent="0.25">
      <c r="A15" s="72" t="s">
        <v>15</v>
      </c>
      <c r="B15" s="62">
        <v>1</v>
      </c>
      <c r="C15" s="71"/>
    </row>
    <row r="16" spans="1:3" x14ac:dyDescent="0.25">
      <c r="A16" s="73" t="s">
        <v>16</v>
      </c>
      <c r="B16" s="62"/>
      <c r="C16" s="71"/>
    </row>
    <row r="17" spans="1:3" x14ac:dyDescent="0.25">
      <c r="A17" s="74" t="s">
        <v>17</v>
      </c>
      <c r="B17" s="62"/>
      <c r="C17" s="71"/>
    </row>
    <row r="18" spans="1:3" x14ac:dyDescent="0.25">
      <c r="A18" s="74" t="s">
        <v>18</v>
      </c>
      <c r="B18" s="62"/>
      <c r="C18" s="71"/>
    </row>
    <row r="19" spans="1:3" x14ac:dyDescent="0.25">
      <c r="A19" s="75" t="s">
        <v>19</v>
      </c>
      <c r="B19" s="68"/>
      <c r="C19" s="44"/>
    </row>
    <row r="20" spans="1:3" x14ac:dyDescent="0.25">
      <c r="A20" s="20"/>
      <c r="B20" s="21"/>
      <c r="C20" s="20"/>
    </row>
    <row r="21" spans="1:3" ht="18.75" x14ac:dyDescent="0.3">
      <c r="A21" s="1" t="s">
        <v>20</v>
      </c>
      <c r="B21" s="26" t="s">
        <v>3</v>
      </c>
      <c r="C21" s="18" t="s">
        <v>1</v>
      </c>
    </row>
    <row r="22" spans="1:3" x14ac:dyDescent="0.25">
      <c r="A22" s="9" t="s">
        <v>40</v>
      </c>
      <c r="B22" s="26">
        <v>4</v>
      </c>
      <c r="C22" s="18"/>
    </row>
    <row r="23" spans="1:3" x14ac:dyDescent="0.25">
      <c r="A23" s="9" t="s">
        <v>39</v>
      </c>
      <c r="B23" s="26">
        <v>0</v>
      </c>
      <c r="C23" s="18"/>
    </row>
    <row r="24" spans="1:3" x14ac:dyDescent="0.25">
      <c r="A24" s="2" t="s">
        <v>4</v>
      </c>
      <c r="B24" s="26">
        <v>1</v>
      </c>
      <c r="C24" s="18"/>
    </row>
    <row r="25" spans="1:3" x14ac:dyDescent="0.25">
      <c r="A25" s="2" t="s">
        <v>5</v>
      </c>
      <c r="B25" s="26">
        <v>5</v>
      </c>
      <c r="C25" s="18"/>
    </row>
    <row r="26" spans="1:3" x14ac:dyDescent="0.25">
      <c r="A26" s="2" t="s">
        <v>6</v>
      </c>
      <c r="B26" s="26">
        <v>0</v>
      </c>
      <c r="C26" s="18"/>
    </row>
    <row r="27" spans="1:3" x14ac:dyDescent="0.25">
      <c r="A27" s="2" t="s">
        <v>7</v>
      </c>
      <c r="B27" s="26">
        <v>0</v>
      </c>
      <c r="C27" s="18"/>
    </row>
    <row r="28" spans="1:3" x14ac:dyDescent="0.25">
      <c r="A28" s="2" t="s">
        <v>8</v>
      </c>
      <c r="B28" s="26">
        <v>3</v>
      </c>
      <c r="C28" s="18"/>
    </row>
    <row r="29" spans="1:3" x14ac:dyDescent="0.25">
      <c r="A29" s="2" t="s">
        <v>9</v>
      </c>
      <c r="B29" s="26">
        <v>0</v>
      </c>
      <c r="C29" s="18"/>
    </row>
    <row r="30" spans="1:3" x14ac:dyDescent="0.25">
      <c r="A30" s="2" t="s">
        <v>10</v>
      </c>
      <c r="B30" s="26">
        <v>2</v>
      </c>
      <c r="C30" s="18"/>
    </row>
    <row r="31" spans="1:3" x14ac:dyDescent="0.25">
      <c r="A31" s="2" t="s">
        <v>11</v>
      </c>
      <c r="B31" s="26">
        <v>0</v>
      </c>
      <c r="C31" s="18"/>
    </row>
    <row r="32" spans="1:3" x14ac:dyDescent="0.25">
      <c r="A32" s="2" t="s">
        <v>12</v>
      </c>
      <c r="B32" s="26">
        <v>0</v>
      </c>
      <c r="C32" s="18"/>
    </row>
    <row r="33" spans="1:3" x14ac:dyDescent="0.25">
      <c r="A33" s="2" t="s">
        <v>13</v>
      </c>
      <c r="B33" s="26">
        <v>0</v>
      </c>
      <c r="C33" s="18"/>
    </row>
    <row r="34" spans="1:3" x14ac:dyDescent="0.25">
      <c r="A34" s="2" t="s">
        <v>14</v>
      </c>
      <c r="B34" s="26">
        <v>0</v>
      </c>
      <c r="C34" s="18"/>
    </row>
    <row r="35" spans="1:3" x14ac:dyDescent="0.25">
      <c r="A35" s="2" t="s">
        <v>15</v>
      </c>
      <c r="B35" s="26">
        <v>4</v>
      </c>
      <c r="C35" s="18"/>
    </row>
    <row r="36" spans="1:3" x14ac:dyDescent="0.25">
      <c r="A36" s="2"/>
      <c r="B36" s="26"/>
      <c r="C36" s="18"/>
    </row>
    <row r="37" spans="1:3" x14ac:dyDescent="0.25">
      <c r="A37" s="3" t="s">
        <v>17</v>
      </c>
      <c r="B37" s="26"/>
      <c r="C37" s="18"/>
    </row>
    <row r="38" spans="1:3" x14ac:dyDescent="0.25">
      <c r="A38" s="3" t="s">
        <v>18</v>
      </c>
      <c r="B38" s="26"/>
      <c r="C38" s="18"/>
    </row>
    <row r="39" spans="1:3" x14ac:dyDescent="0.25">
      <c r="A39" s="3" t="s">
        <v>19</v>
      </c>
      <c r="B39" s="26"/>
      <c r="C39" s="18"/>
    </row>
  </sheetData>
  <pageMargins left="0.7" right="0.7" top="0.75" bottom="0.75" header="0.3" footer="0.3"/>
  <pageSetup paperSize="9" scale="80"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sheetPr>
    <pageSetUpPr fitToPage="1"/>
  </sheetPr>
  <dimension ref="A1:C39"/>
  <sheetViews>
    <sheetView workbookViewId="0">
      <selection activeCell="E20" sqref="E20"/>
    </sheetView>
  </sheetViews>
  <sheetFormatPr defaultRowHeight="15" x14ac:dyDescent="0.25"/>
  <cols>
    <col min="1" max="1" width="32.42578125" customWidth="1"/>
    <col min="2" max="2" width="10.42578125" style="7" customWidth="1"/>
    <col min="3" max="3" width="120.7109375" customWidth="1"/>
  </cols>
  <sheetData>
    <row r="1" spans="1:3" ht="15.75" x14ac:dyDescent="0.25">
      <c r="A1" s="59" t="s">
        <v>38</v>
      </c>
      <c r="B1" s="60" t="s">
        <v>217</v>
      </c>
      <c r="C1" s="61">
        <v>2018</v>
      </c>
    </row>
    <row r="2" spans="1:3" ht="18.75" x14ac:dyDescent="0.3">
      <c r="A2" s="37" t="s">
        <v>2</v>
      </c>
      <c r="B2" s="38" t="s">
        <v>3</v>
      </c>
      <c r="C2" s="45" t="s">
        <v>1</v>
      </c>
    </row>
    <row r="3" spans="1:3" x14ac:dyDescent="0.25">
      <c r="A3" s="63" t="s">
        <v>0</v>
      </c>
      <c r="B3" s="62">
        <v>99</v>
      </c>
      <c r="C3" s="64"/>
    </row>
    <row r="4" spans="1:3" x14ac:dyDescent="0.25">
      <c r="A4" s="41" t="s">
        <v>4</v>
      </c>
      <c r="B4" s="62">
        <v>2</v>
      </c>
      <c r="C4" s="64"/>
    </row>
    <row r="5" spans="1:3" x14ac:dyDescent="0.25">
      <c r="A5" s="41" t="s">
        <v>5</v>
      </c>
      <c r="B5" s="62">
        <v>5</v>
      </c>
      <c r="C5" s="64"/>
    </row>
    <row r="6" spans="1:3" x14ac:dyDescent="0.25">
      <c r="A6" s="41" t="s">
        <v>6</v>
      </c>
      <c r="B6" s="62">
        <v>1</v>
      </c>
      <c r="C6" s="64"/>
    </row>
    <row r="7" spans="1:3" x14ac:dyDescent="0.25">
      <c r="A7" s="41" t="s">
        <v>7</v>
      </c>
      <c r="B7" s="62">
        <v>0</v>
      </c>
      <c r="C7" s="64"/>
    </row>
    <row r="8" spans="1:3" x14ac:dyDescent="0.25">
      <c r="A8" s="41" t="s">
        <v>8</v>
      </c>
      <c r="B8" s="62">
        <v>3</v>
      </c>
      <c r="C8" s="64"/>
    </row>
    <row r="9" spans="1:3" x14ac:dyDescent="0.25">
      <c r="A9" s="41" t="s">
        <v>9</v>
      </c>
      <c r="B9" s="62">
        <v>2</v>
      </c>
      <c r="C9" s="64"/>
    </row>
    <row r="10" spans="1:3" x14ac:dyDescent="0.25">
      <c r="A10" s="41" t="s">
        <v>10</v>
      </c>
      <c r="B10" s="62">
        <v>0</v>
      </c>
      <c r="C10" s="64"/>
    </row>
    <row r="11" spans="1:3" x14ac:dyDescent="0.25">
      <c r="A11" s="41" t="s">
        <v>11</v>
      </c>
      <c r="B11" s="62">
        <v>0</v>
      </c>
      <c r="C11" s="64"/>
    </row>
    <row r="12" spans="1:3" x14ac:dyDescent="0.25">
      <c r="A12" s="41" t="s">
        <v>12</v>
      </c>
      <c r="B12" s="62">
        <v>0</v>
      </c>
      <c r="C12" s="64"/>
    </row>
    <row r="13" spans="1:3" x14ac:dyDescent="0.25">
      <c r="A13" s="41" t="s">
        <v>13</v>
      </c>
      <c r="B13" s="62">
        <v>0</v>
      </c>
      <c r="C13" s="64"/>
    </row>
    <row r="14" spans="1:3" x14ac:dyDescent="0.25">
      <c r="A14" s="41" t="s">
        <v>14</v>
      </c>
      <c r="B14" s="62">
        <v>4</v>
      </c>
      <c r="C14" s="64"/>
    </row>
    <row r="15" spans="1:3" x14ac:dyDescent="0.25">
      <c r="A15" s="41" t="s">
        <v>15</v>
      </c>
      <c r="B15" s="62">
        <v>4</v>
      </c>
      <c r="C15" s="64"/>
    </row>
    <row r="16" spans="1:3" x14ac:dyDescent="0.25">
      <c r="A16" s="65" t="s">
        <v>16</v>
      </c>
      <c r="B16" s="62"/>
      <c r="C16" s="64"/>
    </row>
    <row r="17" spans="1:3" x14ac:dyDescent="0.25">
      <c r="A17" s="66" t="s">
        <v>17</v>
      </c>
      <c r="B17" s="62"/>
      <c r="C17" s="64"/>
    </row>
    <row r="18" spans="1:3" x14ac:dyDescent="0.25">
      <c r="A18" s="66" t="s">
        <v>18</v>
      </c>
      <c r="B18" s="62"/>
      <c r="C18" s="64"/>
    </row>
    <row r="19" spans="1:3" x14ac:dyDescent="0.25">
      <c r="A19" s="67" t="s">
        <v>19</v>
      </c>
      <c r="B19" s="68"/>
      <c r="C19" s="43"/>
    </row>
    <row r="20" spans="1:3" x14ac:dyDescent="0.25">
      <c r="A20" s="20"/>
      <c r="B20" s="21"/>
      <c r="C20" s="20"/>
    </row>
    <row r="21" spans="1:3" ht="18.75" x14ac:dyDescent="0.3">
      <c r="A21" s="1" t="s">
        <v>20</v>
      </c>
      <c r="B21" s="26" t="s">
        <v>3</v>
      </c>
      <c r="C21" s="18" t="s">
        <v>1</v>
      </c>
    </row>
    <row r="22" spans="1:3" x14ac:dyDescent="0.25">
      <c r="A22" s="9" t="s">
        <v>40</v>
      </c>
      <c r="B22" s="26">
        <v>4</v>
      </c>
      <c r="C22" s="18"/>
    </row>
    <row r="23" spans="1:3" x14ac:dyDescent="0.25">
      <c r="A23" s="9" t="s">
        <v>39</v>
      </c>
      <c r="B23" s="26">
        <v>0</v>
      </c>
      <c r="C23" s="18"/>
    </row>
    <row r="24" spans="1:3" x14ac:dyDescent="0.25">
      <c r="A24" s="2" t="s">
        <v>4</v>
      </c>
      <c r="B24" s="26">
        <v>2</v>
      </c>
      <c r="C24" s="18"/>
    </row>
    <row r="25" spans="1:3" x14ac:dyDescent="0.25">
      <c r="A25" s="2" t="s">
        <v>5</v>
      </c>
      <c r="B25" s="26">
        <v>3</v>
      </c>
      <c r="C25" s="18"/>
    </row>
    <row r="26" spans="1:3" x14ac:dyDescent="0.25">
      <c r="A26" s="2" t="s">
        <v>6</v>
      </c>
      <c r="B26" s="26">
        <v>0</v>
      </c>
      <c r="C26" s="18"/>
    </row>
    <row r="27" spans="1:3" x14ac:dyDescent="0.25">
      <c r="A27" s="2" t="s">
        <v>7</v>
      </c>
      <c r="B27" s="26">
        <v>0</v>
      </c>
      <c r="C27" s="18"/>
    </row>
    <row r="28" spans="1:3" x14ac:dyDescent="0.25">
      <c r="A28" s="2" t="s">
        <v>8</v>
      </c>
      <c r="B28" s="26">
        <v>3</v>
      </c>
      <c r="C28" s="18"/>
    </row>
    <row r="29" spans="1:3" x14ac:dyDescent="0.25">
      <c r="A29" s="2" t="s">
        <v>9</v>
      </c>
      <c r="B29" s="26">
        <v>0</v>
      </c>
      <c r="C29" s="18"/>
    </row>
    <row r="30" spans="1:3" x14ac:dyDescent="0.25">
      <c r="A30" s="2" t="s">
        <v>10</v>
      </c>
      <c r="B30" s="26">
        <v>0</v>
      </c>
      <c r="C30" s="18"/>
    </row>
    <row r="31" spans="1:3" x14ac:dyDescent="0.25">
      <c r="A31" s="2" t="s">
        <v>11</v>
      </c>
      <c r="B31" s="26">
        <v>0</v>
      </c>
      <c r="C31" s="18"/>
    </row>
    <row r="32" spans="1:3" x14ac:dyDescent="0.25">
      <c r="A32" s="2" t="s">
        <v>12</v>
      </c>
      <c r="B32" s="26">
        <v>0</v>
      </c>
      <c r="C32" s="18"/>
    </row>
    <row r="33" spans="1:3" x14ac:dyDescent="0.25">
      <c r="A33" s="2" t="s">
        <v>13</v>
      </c>
      <c r="B33" s="26">
        <v>0</v>
      </c>
      <c r="C33" s="18"/>
    </row>
    <row r="34" spans="1:3" x14ac:dyDescent="0.25">
      <c r="A34" s="2" t="s">
        <v>14</v>
      </c>
      <c r="B34" s="26">
        <v>0</v>
      </c>
      <c r="C34" s="18"/>
    </row>
    <row r="35" spans="1:3" x14ac:dyDescent="0.25">
      <c r="A35" s="2" t="s">
        <v>15</v>
      </c>
      <c r="B35" s="26">
        <v>0</v>
      </c>
      <c r="C35" s="18"/>
    </row>
    <row r="36" spans="1:3" x14ac:dyDescent="0.25">
      <c r="A36" s="2"/>
      <c r="B36" s="26"/>
      <c r="C36" s="18"/>
    </row>
    <row r="37" spans="1:3" x14ac:dyDescent="0.25">
      <c r="A37" s="3" t="s">
        <v>17</v>
      </c>
      <c r="B37" s="26"/>
      <c r="C37" s="18"/>
    </row>
    <row r="38" spans="1:3" x14ac:dyDescent="0.25">
      <c r="A38" s="3" t="s">
        <v>18</v>
      </c>
      <c r="B38" s="26"/>
      <c r="C38" s="18"/>
    </row>
    <row r="39" spans="1:3" x14ac:dyDescent="0.25">
      <c r="A39" s="3" t="s">
        <v>19</v>
      </c>
      <c r="B39" s="26"/>
      <c r="C39" s="18"/>
    </row>
  </sheetData>
  <pageMargins left="0.7" right="0.7" top="0.75" bottom="0.75" header="0.3" footer="0.3"/>
  <pageSetup paperSize="9" scale="80"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39"/>
  <sheetViews>
    <sheetView workbookViewId="0">
      <selection activeCell="F15" sqref="F15"/>
    </sheetView>
  </sheetViews>
  <sheetFormatPr defaultRowHeight="15" x14ac:dyDescent="0.25"/>
  <cols>
    <col min="1" max="1" width="32.42578125" customWidth="1"/>
    <col min="2" max="2" width="10.42578125" style="7" customWidth="1"/>
    <col min="3" max="3" width="120.7109375" customWidth="1"/>
  </cols>
  <sheetData>
    <row r="1" spans="1:3" ht="15.75" x14ac:dyDescent="0.25">
      <c r="A1" s="27" t="s">
        <v>38</v>
      </c>
      <c r="B1" s="25" t="s">
        <v>218</v>
      </c>
      <c r="C1" s="28">
        <v>2018</v>
      </c>
    </row>
    <row r="2" spans="1:3" ht="18.75" x14ac:dyDescent="0.3">
      <c r="A2" s="77" t="s">
        <v>2</v>
      </c>
      <c r="B2" s="6" t="s">
        <v>3</v>
      </c>
      <c r="C2" s="76" t="s">
        <v>1</v>
      </c>
    </row>
    <row r="3" spans="1:3" x14ac:dyDescent="0.25">
      <c r="A3" s="78" t="s">
        <v>0</v>
      </c>
      <c r="B3" s="6">
        <v>98</v>
      </c>
      <c r="C3" s="76"/>
    </row>
    <row r="4" spans="1:3" x14ac:dyDescent="0.25">
      <c r="A4" s="79" t="s">
        <v>4</v>
      </c>
      <c r="B4" s="6">
        <v>5</v>
      </c>
      <c r="C4" s="76"/>
    </row>
    <row r="5" spans="1:3" x14ac:dyDescent="0.25">
      <c r="A5" s="79" t="s">
        <v>5</v>
      </c>
      <c r="B5" s="6">
        <v>2</v>
      </c>
      <c r="C5" s="76"/>
    </row>
    <row r="6" spans="1:3" x14ac:dyDescent="0.25">
      <c r="A6" s="79" t="s">
        <v>6</v>
      </c>
      <c r="B6" s="6">
        <v>0</v>
      </c>
      <c r="C6" s="76"/>
    </row>
    <row r="7" spans="1:3" x14ac:dyDescent="0.25">
      <c r="A7" s="79" t="s">
        <v>7</v>
      </c>
      <c r="B7" s="6">
        <v>2</v>
      </c>
      <c r="C7" s="76"/>
    </row>
    <row r="8" spans="1:3" x14ac:dyDescent="0.25">
      <c r="A8" s="79" t="s">
        <v>8</v>
      </c>
      <c r="B8" s="6">
        <v>3</v>
      </c>
      <c r="C8" s="76"/>
    </row>
    <row r="9" spans="1:3" x14ac:dyDescent="0.25">
      <c r="A9" s="79" t="s">
        <v>9</v>
      </c>
      <c r="B9" s="6">
        <v>1</v>
      </c>
      <c r="C9" s="76"/>
    </row>
    <row r="10" spans="1:3" x14ac:dyDescent="0.25">
      <c r="A10" s="79" t="s">
        <v>10</v>
      </c>
      <c r="B10" s="6">
        <v>2</v>
      </c>
      <c r="C10" s="76"/>
    </row>
    <row r="11" spans="1:3" x14ac:dyDescent="0.25">
      <c r="A11" s="79" t="s">
        <v>11</v>
      </c>
      <c r="B11" s="6">
        <v>0</v>
      </c>
      <c r="C11" s="76"/>
    </row>
    <row r="12" spans="1:3" x14ac:dyDescent="0.25">
      <c r="A12" s="79" t="s">
        <v>12</v>
      </c>
      <c r="B12" s="6">
        <v>0</v>
      </c>
      <c r="C12" s="76"/>
    </row>
    <row r="13" spans="1:3" x14ac:dyDescent="0.25">
      <c r="A13" s="79" t="s">
        <v>13</v>
      </c>
      <c r="B13" s="6">
        <v>1</v>
      </c>
      <c r="C13" s="76"/>
    </row>
    <row r="14" spans="1:3" x14ac:dyDescent="0.25">
      <c r="A14" s="79" t="s">
        <v>14</v>
      </c>
      <c r="B14" s="6">
        <v>4</v>
      </c>
      <c r="C14" s="76"/>
    </row>
    <row r="15" spans="1:3" x14ac:dyDescent="0.25">
      <c r="A15" s="79" t="s">
        <v>15</v>
      </c>
      <c r="B15" s="6">
        <v>1</v>
      </c>
      <c r="C15" s="76"/>
    </row>
    <row r="16" spans="1:3" x14ac:dyDescent="0.25">
      <c r="A16" s="80" t="s">
        <v>16</v>
      </c>
      <c r="B16" s="6"/>
      <c r="C16" s="76"/>
    </row>
    <row r="17" spans="1:3" x14ac:dyDescent="0.25">
      <c r="A17" s="81" t="s">
        <v>17</v>
      </c>
      <c r="B17" s="6"/>
      <c r="C17" s="76"/>
    </row>
    <row r="18" spans="1:3" x14ac:dyDescent="0.25">
      <c r="A18" s="81" t="s">
        <v>18</v>
      </c>
      <c r="B18" s="6"/>
      <c r="C18" s="76"/>
    </row>
    <row r="19" spans="1:3" x14ac:dyDescent="0.25">
      <c r="A19" s="81" t="s">
        <v>19</v>
      </c>
      <c r="B19" s="6"/>
      <c r="C19" s="76"/>
    </row>
    <row r="20" spans="1:3" x14ac:dyDescent="0.25">
      <c r="A20" s="20"/>
      <c r="B20" s="21"/>
      <c r="C20" s="20"/>
    </row>
    <row r="21" spans="1:3" ht="18.75" x14ac:dyDescent="0.3">
      <c r="A21" s="1" t="s">
        <v>20</v>
      </c>
      <c r="B21" s="26" t="s">
        <v>3</v>
      </c>
      <c r="C21" s="18" t="s">
        <v>1</v>
      </c>
    </row>
    <row r="22" spans="1:3" x14ac:dyDescent="0.25">
      <c r="A22" s="9" t="s">
        <v>40</v>
      </c>
      <c r="B22" s="26">
        <v>4</v>
      </c>
      <c r="C22" s="18"/>
    </row>
    <row r="23" spans="1:3" x14ac:dyDescent="0.25">
      <c r="A23" s="9" t="s">
        <v>39</v>
      </c>
      <c r="B23" s="26">
        <v>0</v>
      </c>
      <c r="C23" s="18"/>
    </row>
    <row r="24" spans="1:3" x14ac:dyDescent="0.25">
      <c r="A24" s="2" t="s">
        <v>4</v>
      </c>
      <c r="B24" s="26">
        <v>3</v>
      </c>
      <c r="C24" s="18"/>
    </row>
    <row r="25" spans="1:3" x14ac:dyDescent="0.25">
      <c r="A25" s="2" t="s">
        <v>5</v>
      </c>
      <c r="B25" s="26">
        <v>2</v>
      </c>
      <c r="C25" s="18"/>
    </row>
    <row r="26" spans="1:3" x14ac:dyDescent="0.25">
      <c r="A26" s="2" t="s">
        <v>6</v>
      </c>
      <c r="B26" s="26">
        <v>0</v>
      </c>
      <c r="C26" s="18"/>
    </row>
    <row r="27" spans="1:3" x14ac:dyDescent="0.25">
      <c r="A27" s="2" t="s">
        <v>7</v>
      </c>
      <c r="B27" s="26">
        <v>1</v>
      </c>
      <c r="C27" s="18"/>
    </row>
    <row r="28" spans="1:3" x14ac:dyDescent="0.25">
      <c r="A28" s="2" t="s">
        <v>8</v>
      </c>
      <c r="B28" s="26">
        <v>3</v>
      </c>
      <c r="C28" s="18"/>
    </row>
    <row r="29" spans="1:3" x14ac:dyDescent="0.25">
      <c r="A29" s="2" t="s">
        <v>9</v>
      </c>
      <c r="B29" s="26">
        <v>0</v>
      </c>
      <c r="C29" s="18"/>
    </row>
    <row r="30" spans="1:3" x14ac:dyDescent="0.25">
      <c r="A30" s="2" t="s">
        <v>10</v>
      </c>
      <c r="B30" s="26">
        <v>0</v>
      </c>
      <c r="C30" s="18"/>
    </row>
    <row r="31" spans="1:3" x14ac:dyDescent="0.25">
      <c r="A31" s="2" t="s">
        <v>11</v>
      </c>
      <c r="B31" s="26">
        <v>0</v>
      </c>
      <c r="C31" s="18"/>
    </row>
    <row r="32" spans="1:3" x14ac:dyDescent="0.25">
      <c r="A32" s="2" t="s">
        <v>12</v>
      </c>
      <c r="B32" s="26">
        <v>0</v>
      </c>
      <c r="C32" s="18"/>
    </row>
    <row r="33" spans="1:3" x14ac:dyDescent="0.25">
      <c r="A33" s="2" t="s">
        <v>13</v>
      </c>
      <c r="B33" s="26">
        <v>0</v>
      </c>
      <c r="C33" s="18"/>
    </row>
    <row r="34" spans="1:3" x14ac:dyDescent="0.25">
      <c r="A34" s="2" t="s">
        <v>14</v>
      </c>
      <c r="B34" s="26">
        <v>1</v>
      </c>
      <c r="C34" s="18"/>
    </row>
    <row r="35" spans="1:3" x14ac:dyDescent="0.25">
      <c r="A35" s="2" t="s">
        <v>15</v>
      </c>
      <c r="B35" s="26">
        <v>2</v>
      </c>
      <c r="C35" s="18"/>
    </row>
    <row r="36" spans="1:3" x14ac:dyDescent="0.25">
      <c r="A36" s="2"/>
      <c r="B36" s="26"/>
      <c r="C36" s="18"/>
    </row>
    <row r="37" spans="1:3" x14ac:dyDescent="0.25">
      <c r="A37" s="3" t="s">
        <v>17</v>
      </c>
      <c r="B37" s="26"/>
      <c r="C37" s="18"/>
    </row>
    <row r="38" spans="1:3" x14ac:dyDescent="0.25">
      <c r="A38" s="3" t="s">
        <v>18</v>
      </c>
      <c r="B38" s="26"/>
      <c r="C38" s="18"/>
    </row>
    <row r="39" spans="1:3" x14ac:dyDescent="0.25">
      <c r="A39" s="3" t="s">
        <v>19</v>
      </c>
      <c r="B39" s="26"/>
      <c r="C39" s="18"/>
    </row>
  </sheetData>
  <pageMargins left="0.7" right="0.7" top="0.75" bottom="0.75" header="0.3" footer="0.3"/>
  <pageSetup paperSize="9" scale="80"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39"/>
  <sheetViews>
    <sheetView workbookViewId="0">
      <selection activeCell="E17" sqref="E17"/>
    </sheetView>
  </sheetViews>
  <sheetFormatPr defaultRowHeight="15" x14ac:dyDescent="0.25"/>
  <cols>
    <col min="1" max="1" width="32.42578125" customWidth="1"/>
    <col min="2" max="2" width="10.42578125" style="7" customWidth="1"/>
    <col min="3" max="3" width="120.7109375" customWidth="1"/>
  </cols>
  <sheetData>
    <row r="1" spans="1:3" ht="15.75" x14ac:dyDescent="0.25">
      <c r="A1" s="27" t="s">
        <v>38</v>
      </c>
      <c r="B1" s="25" t="s">
        <v>219</v>
      </c>
      <c r="C1" s="28">
        <v>2018</v>
      </c>
    </row>
    <row r="2" spans="1:3" ht="18.75" x14ac:dyDescent="0.3">
      <c r="A2" s="37" t="s">
        <v>2</v>
      </c>
      <c r="B2" s="38" t="s">
        <v>3</v>
      </c>
      <c r="C2" s="45" t="s">
        <v>1</v>
      </c>
    </row>
    <row r="3" spans="1:3" x14ac:dyDescent="0.25">
      <c r="A3" s="63" t="s">
        <v>0</v>
      </c>
      <c r="B3" s="62">
        <v>98</v>
      </c>
      <c r="C3" s="64"/>
    </row>
    <row r="4" spans="1:3" x14ac:dyDescent="0.25">
      <c r="A4" s="41" t="s">
        <v>4</v>
      </c>
      <c r="B4" s="62">
        <v>2</v>
      </c>
      <c r="C4" s="64"/>
    </row>
    <row r="5" spans="1:3" x14ac:dyDescent="0.25">
      <c r="A5" s="41" t="s">
        <v>5</v>
      </c>
      <c r="B5" s="62">
        <v>4</v>
      </c>
      <c r="C5" s="64"/>
    </row>
    <row r="6" spans="1:3" x14ac:dyDescent="0.25">
      <c r="A6" s="41" t="s">
        <v>6</v>
      </c>
      <c r="B6" s="62">
        <v>1</v>
      </c>
      <c r="C6" s="64"/>
    </row>
    <row r="7" spans="1:3" x14ac:dyDescent="0.25">
      <c r="A7" s="41" t="s">
        <v>7</v>
      </c>
      <c r="B7" s="62">
        <v>3</v>
      </c>
      <c r="C7" s="64"/>
    </row>
    <row r="8" spans="1:3" x14ac:dyDescent="0.25">
      <c r="A8" s="41" t="s">
        <v>8</v>
      </c>
      <c r="B8" s="62">
        <v>3</v>
      </c>
      <c r="C8" s="64"/>
    </row>
    <row r="9" spans="1:3" x14ac:dyDescent="0.25">
      <c r="A9" s="41" t="s">
        <v>9</v>
      </c>
      <c r="B9" s="62">
        <v>0</v>
      </c>
      <c r="C9" s="64"/>
    </row>
    <row r="10" spans="1:3" x14ac:dyDescent="0.25">
      <c r="A10" s="41" t="s">
        <v>10</v>
      </c>
      <c r="B10" s="62">
        <v>1</v>
      </c>
      <c r="C10" s="64"/>
    </row>
    <row r="11" spans="1:3" x14ac:dyDescent="0.25">
      <c r="A11" s="41" t="s">
        <v>11</v>
      </c>
      <c r="B11" s="62">
        <v>0</v>
      </c>
      <c r="C11" s="64"/>
    </row>
    <row r="12" spans="1:3" x14ac:dyDescent="0.25">
      <c r="A12" s="41" t="s">
        <v>12</v>
      </c>
      <c r="B12" s="62">
        <v>0</v>
      </c>
      <c r="C12" s="64"/>
    </row>
    <row r="13" spans="1:3" x14ac:dyDescent="0.25">
      <c r="A13" s="41" t="s">
        <v>13</v>
      </c>
      <c r="B13" s="62">
        <v>0</v>
      </c>
      <c r="C13" s="64"/>
    </row>
    <row r="14" spans="1:3" x14ac:dyDescent="0.25">
      <c r="A14" s="41" t="s">
        <v>14</v>
      </c>
      <c r="B14" s="62">
        <v>1</v>
      </c>
      <c r="C14" s="64"/>
    </row>
    <row r="15" spans="1:3" x14ac:dyDescent="0.25">
      <c r="A15" s="41" t="s">
        <v>15</v>
      </c>
      <c r="B15" s="62">
        <v>0</v>
      </c>
      <c r="C15" s="64"/>
    </row>
    <row r="16" spans="1:3" x14ac:dyDescent="0.25">
      <c r="A16" s="65" t="s">
        <v>16</v>
      </c>
      <c r="B16" s="62"/>
      <c r="C16" s="64"/>
    </row>
    <row r="17" spans="1:3" x14ac:dyDescent="0.25">
      <c r="A17" s="66" t="s">
        <v>17</v>
      </c>
      <c r="B17" s="62"/>
      <c r="C17" s="64"/>
    </row>
    <row r="18" spans="1:3" x14ac:dyDescent="0.25">
      <c r="A18" s="66" t="s">
        <v>18</v>
      </c>
      <c r="B18" s="62"/>
      <c r="C18" s="64"/>
    </row>
    <row r="19" spans="1:3" x14ac:dyDescent="0.25">
      <c r="A19" s="67" t="s">
        <v>19</v>
      </c>
      <c r="B19" s="68"/>
      <c r="C19" s="43"/>
    </row>
    <row r="20" spans="1:3" x14ac:dyDescent="0.25">
      <c r="A20" s="20"/>
      <c r="B20" s="21"/>
      <c r="C20" s="20"/>
    </row>
    <row r="21" spans="1:3" ht="18.75" x14ac:dyDescent="0.3">
      <c r="A21" s="1" t="s">
        <v>20</v>
      </c>
      <c r="B21" s="26" t="s">
        <v>3</v>
      </c>
      <c r="C21" s="18" t="s">
        <v>1</v>
      </c>
    </row>
    <row r="22" spans="1:3" x14ac:dyDescent="0.25">
      <c r="A22" s="9" t="s">
        <v>40</v>
      </c>
      <c r="B22" s="26">
        <v>4</v>
      </c>
      <c r="C22" s="18"/>
    </row>
    <row r="23" spans="1:3" x14ac:dyDescent="0.25">
      <c r="A23" s="9" t="s">
        <v>39</v>
      </c>
      <c r="B23" s="26">
        <v>0</v>
      </c>
      <c r="C23" s="18"/>
    </row>
    <row r="24" spans="1:3" x14ac:dyDescent="0.25">
      <c r="A24" s="2" t="s">
        <v>4</v>
      </c>
      <c r="B24" s="26">
        <v>2</v>
      </c>
      <c r="C24" s="18"/>
    </row>
    <row r="25" spans="1:3" x14ac:dyDescent="0.25">
      <c r="A25" s="2" t="s">
        <v>5</v>
      </c>
      <c r="B25" s="26">
        <v>4</v>
      </c>
      <c r="C25" s="18"/>
    </row>
    <row r="26" spans="1:3" x14ac:dyDescent="0.25">
      <c r="A26" s="2" t="s">
        <v>6</v>
      </c>
      <c r="B26" s="26">
        <v>0</v>
      </c>
      <c r="C26" s="18"/>
    </row>
    <row r="27" spans="1:3" x14ac:dyDescent="0.25">
      <c r="A27" s="2" t="s">
        <v>7</v>
      </c>
      <c r="B27" s="26">
        <v>1</v>
      </c>
      <c r="C27" s="18"/>
    </row>
    <row r="28" spans="1:3" x14ac:dyDescent="0.25">
      <c r="A28" s="2" t="s">
        <v>8</v>
      </c>
      <c r="B28" s="26">
        <v>3</v>
      </c>
      <c r="C28" s="18"/>
    </row>
    <row r="29" spans="1:3" x14ac:dyDescent="0.25">
      <c r="A29" s="2" t="s">
        <v>9</v>
      </c>
      <c r="B29" s="26">
        <v>1</v>
      </c>
      <c r="C29" s="18"/>
    </row>
    <row r="30" spans="1:3" x14ac:dyDescent="0.25">
      <c r="A30" s="2" t="s">
        <v>10</v>
      </c>
      <c r="B30" s="26">
        <v>0</v>
      </c>
      <c r="C30" s="18"/>
    </row>
    <row r="31" spans="1:3" x14ac:dyDescent="0.25">
      <c r="A31" s="2" t="s">
        <v>11</v>
      </c>
      <c r="B31" s="26">
        <v>0</v>
      </c>
      <c r="C31" s="18"/>
    </row>
    <row r="32" spans="1:3" x14ac:dyDescent="0.25">
      <c r="A32" s="2" t="s">
        <v>12</v>
      </c>
      <c r="B32" s="26">
        <v>0</v>
      </c>
      <c r="C32" s="18"/>
    </row>
    <row r="33" spans="1:3" x14ac:dyDescent="0.25">
      <c r="A33" s="2" t="s">
        <v>13</v>
      </c>
      <c r="B33" s="26">
        <v>0</v>
      </c>
      <c r="C33" s="18"/>
    </row>
    <row r="34" spans="1:3" x14ac:dyDescent="0.25">
      <c r="A34" s="2" t="s">
        <v>14</v>
      </c>
      <c r="B34" s="26">
        <v>1</v>
      </c>
      <c r="C34" s="18"/>
    </row>
    <row r="35" spans="1:3" x14ac:dyDescent="0.25">
      <c r="A35" s="2" t="s">
        <v>15</v>
      </c>
      <c r="B35" s="26">
        <v>0</v>
      </c>
      <c r="C35" s="18"/>
    </row>
    <row r="36" spans="1:3" x14ac:dyDescent="0.25">
      <c r="A36" s="2"/>
      <c r="B36" s="26"/>
      <c r="C36" s="18"/>
    </row>
    <row r="37" spans="1:3" x14ac:dyDescent="0.25">
      <c r="A37" s="3" t="s">
        <v>17</v>
      </c>
      <c r="B37" s="26"/>
      <c r="C37" s="18"/>
    </row>
    <row r="38" spans="1:3" x14ac:dyDescent="0.25">
      <c r="A38" s="3" t="s">
        <v>18</v>
      </c>
      <c r="B38" s="26"/>
      <c r="C38" s="18"/>
    </row>
    <row r="39" spans="1:3" x14ac:dyDescent="0.25">
      <c r="A39" s="3" t="s">
        <v>19</v>
      </c>
      <c r="B39" s="26"/>
      <c r="C39" s="18"/>
    </row>
  </sheetData>
  <pageMargins left="0.7" right="0.7" top="0.75" bottom="0.75" header="0.3" footer="0.3"/>
  <pageSetup paperSize="9" scale="80"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34DF-3B4A-468B-8A91-459F23CB11EE}">
  <sheetPr>
    <pageSetUpPr fitToPage="1"/>
  </sheetPr>
  <dimension ref="A1:C39"/>
  <sheetViews>
    <sheetView workbookViewId="0">
      <selection activeCell="C12" sqref="C12"/>
    </sheetView>
  </sheetViews>
  <sheetFormatPr defaultRowHeight="15" x14ac:dyDescent="0.25"/>
  <cols>
    <col min="1" max="1" width="32.42578125" customWidth="1"/>
    <col min="2" max="2" width="10.42578125" style="7" customWidth="1"/>
    <col min="3" max="3" width="120.7109375" customWidth="1"/>
  </cols>
  <sheetData>
    <row r="1" spans="1:3" ht="15.75" x14ac:dyDescent="0.25">
      <c r="A1" s="27" t="s">
        <v>38</v>
      </c>
      <c r="B1" s="25" t="s">
        <v>220</v>
      </c>
      <c r="C1" s="28">
        <v>2019</v>
      </c>
    </row>
    <row r="2" spans="1:3" ht="18.75" x14ac:dyDescent="0.3">
      <c r="A2" s="77" t="s">
        <v>2</v>
      </c>
      <c r="B2" s="6" t="s">
        <v>3</v>
      </c>
      <c r="C2" s="76" t="s">
        <v>212</v>
      </c>
    </row>
    <row r="3" spans="1:3" x14ac:dyDescent="0.25">
      <c r="A3" s="78" t="s">
        <v>0</v>
      </c>
      <c r="B3" s="6">
        <v>97</v>
      </c>
      <c r="C3" s="76"/>
    </row>
    <row r="4" spans="1:3" x14ac:dyDescent="0.25">
      <c r="A4" s="79" t="s">
        <v>4</v>
      </c>
      <c r="B4" s="6">
        <v>4</v>
      </c>
      <c r="C4" s="76"/>
    </row>
    <row r="5" spans="1:3" x14ac:dyDescent="0.25">
      <c r="A5" s="79" t="s">
        <v>5</v>
      </c>
      <c r="B5" s="6">
        <v>6</v>
      </c>
      <c r="C5" s="76"/>
    </row>
    <row r="6" spans="1:3" x14ac:dyDescent="0.25">
      <c r="A6" s="79" t="s">
        <v>6</v>
      </c>
      <c r="B6" s="6">
        <v>0</v>
      </c>
      <c r="C6" s="76"/>
    </row>
    <row r="7" spans="1:3" x14ac:dyDescent="0.25">
      <c r="A7" s="79" t="s">
        <v>7</v>
      </c>
      <c r="B7" s="6">
        <v>3</v>
      </c>
      <c r="C7" s="76"/>
    </row>
    <row r="8" spans="1:3" x14ac:dyDescent="0.25">
      <c r="A8" s="79" t="s">
        <v>8</v>
      </c>
      <c r="B8" s="6">
        <v>3</v>
      </c>
      <c r="C8" s="76"/>
    </row>
    <row r="9" spans="1:3" x14ac:dyDescent="0.25">
      <c r="A9" s="79" t="s">
        <v>9</v>
      </c>
      <c r="B9" s="6">
        <v>1</v>
      </c>
      <c r="C9" s="76"/>
    </row>
    <row r="10" spans="1:3" x14ac:dyDescent="0.25">
      <c r="A10" s="79" t="s">
        <v>10</v>
      </c>
      <c r="B10" s="6">
        <v>1</v>
      </c>
      <c r="C10" s="76"/>
    </row>
    <row r="11" spans="1:3" x14ac:dyDescent="0.25">
      <c r="A11" s="79" t="s">
        <v>11</v>
      </c>
      <c r="B11" s="6">
        <v>0</v>
      </c>
      <c r="C11" s="76"/>
    </row>
    <row r="12" spans="1:3" x14ac:dyDescent="0.25">
      <c r="A12" s="79" t="s">
        <v>12</v>
      </c>
      <c r="B12" s="6">
        <v>0</v>
      </c>
      <c r="C12" s="76"/>
    </row>
    <row r="13" spans="1:3" x14ac:dyDescent="0.25">
      <c r="A13" s="79" t="s">
        <v>13</v>
      </c>
      <c r="B13" s="6">
        <v>1</v>
      </c>
      <c r="C13" s="76"/>
    </row>
    <row r="14" spans="1:3" x14ac:dyDescent="0.25">
      <c r="A14" s="79" t="s">
        <v>14</v>
      </c>
      <c r="B14" s="6">
        <v>2</v>
      </c>
      <c r="C14" s="76"/>
    </row>
    <row r="15" spans="1:3" x14ac:dyDescent="0.25">
      <c r="A15" s="79" t="s">
        <v>15</v>
      </c>
      <c r="B15" s="6">
        <v>4</v>
      </c>
      <c r="C15" s="76"/>
    </row>
    <row r="16" spans="1:3" x14ac:dyDescent="0.25">
      <c r="A16" s="80" t="s">
        <v>16</v>
      </c>
      <c r="B16" s="6"/>
      <c r="C16" s="76"/>
    </row>
    <row r="17" spans="1:3" x14ac:dyDescent="0.25">
      <c r="A17" s="81" t="s">
        <v>17</v>
      </c>
      <c r="B17" s="6"/>
      <c r="C17" s="76"/>
    </row>
    <row r="18" spans="1:3" x14ac:dyDescent="0.25">
      <c r="A18" s="81" t="s">
        <v>18</v>
      </c>
      <c r="B18" s="6"/>
      <c r="C18" s="76"/>
    </row>
    <row r="19" spans="1:3" x14ac:dyDescent="0.25">
      <c r="A19" s="81" t="s">
        <v>19</v>
      </c>
      <c r="B19" s="6"/>
      <c r="C19" s="76"/>
    </row>
    <row r="20" spans="1:3" x14ac:dyDescent="0.25">
      <c r="A20" s="20"/>
      <c r="B20" s="21"/>
      <c r="C20" s="20"/>
    </row>
    <row r="21" spans="1:3" ht="34.15" customHeight="1" x14ac:dyDescent="0.3">
      <c r="A21" s="1" t="s">
        <v>20</v>
      </c>
      <c r="B21" s="91" t="s">
        <v>213</v>
      </c>
      <c r="C21" s="18" t="s">
        <v>212</v>
      </c>
    </row>
    <row r="22" spans="1:3" x14ac:dyDescent="0.25">
      <c r="A22" s="9" t="s">
        <v>40</v>
      </c>
      <c r="B22" s="26">
        <v>5</v>
      </c>
      <c r="C22" s="18"/>
    </row>
    <row r="23" spans="1:3" x14ac:dyDescent="0.25">
      <c r="A23" s="9" t="s">
        <v>39</v>
      </c>
      <c r="B23" s="26">
        <v>0</v>
      </c>
      <c r="C23" s="18"/>
    </row>
    <row r="24" spans="1:3" x14ac:dyDescent="0.25">
      <c r="A24" s="2" t="s">
        <v>4</v>
      </c>
      <c r="B24" s="26">
        <v>6</v>
      </c>
      <c r="C24" s="18"/>
    </row>
    <row r="25" spans="1:3" x14ac:dyDescent="0.25">
      <c r="A25" s="2" t="s">
        <v>5</v>
      </c>
      <c r="B25" s="26">
        <v>4</v>
      </c>
      <c r="C25" s="18"/>
    </row>
    <row r="26" spans="1:3" x14ac:dyDescent="0.25">
      <c r="A26" s="2" t="s">
        <v>6</v>
      </c>
      <c r="B26" s="26">
        <v>0</v>
      </c>
      <c r="C26" s="18"/>
    </row>
    <row r="27" spans="1:3" x14ac:dyDescent="0.25">
      <c r="A27" s="2" t="s">
        <v>7</v>
      </c>
      <c r="B27" s="26">
        <v>1</v>
      </c>
      <c r="C27" s="18"/>
    </row>
    <row r="28" spans="1:3" x14ac:dyDescent="0.25">
      <c r="A28" s="2" t="s">
        <v>8</v>
      </c>
      <c r="B28" s="26">
        <v>5</v>
      </c>
      <c r="C28" s="18"/>
    </row>
    <row r="29" spans="1:3" x14ac:dyDescent="0.25">
      <c r="A29" s="2" t="s">
        <v>9</v>
      </c>
      <c r="B29" s="26">
        <v>0</v>
      </c>
      <c r="C29" s="18"/>
    </row>
    <row r="30" spans="1:3" x14ac:dyDescent="0.25">
      <c r="A30" s="2" t="s">
        <v>10</v>
      </c>
      <c r="B30" s="26">
        <v>0</v>
      </c>
      <c r="C30" s="18"/>
    </row>
    <row r="31" spans="1:3" x14ac:dyDescent="0.25">
      <c r="A31" s="2" t="s">
        <v>11</v>
      </c>
      <c r="B31" s="26">
        <v>0</v>
      </c>
      <c r="C31" s="18"/>
    </row>
    <row r="32" spans="1:3" x14ac:dyDescent="0.25">
      <c r="A32" s="2" t="s">
        <v>12</v>
      </c>
      <c r="B32" s="26">
        <v>0</v>
      </c>
      <c r="C32" s="18"/>
    </row>
    <row r="33" spans="1:3" x14ac:dyDescent="0.25">
      <c r="A33" s="2" t="s">
        <v>13</v>
      </c>
      <c r="B33" s="26">
        <v>0</v>
      </c>
      <c r="C33" s="18"/>
    </row>
    <row r="34" spans="1:3" x14ac:dyDescent="0.25">
      <c r="A34" s="2" t="s">
        <v>14</v>
      </c>
      <c r="B34" s="26">
        <v>1</v>
      </c>
      <c r="C34" s="18"/>
    </row>
    <row r="35" spans="1:3" x14ac:dyDescent="0.25">
      <c r="A35" s="2" t="s">
        <v>15</v>
      </c>
      <c r="B35" s="26">
        <v>1</v>
      </c>
      <c r="C35" s="18"/>
    </row>
    <row r="36" spans="1:3" x14ac:dyDescent="0.25">
      <c r="A36" s="2"/>
      <c r="B36" s="26"/>
      <c r="C36" s="18"/>
    </row>
    <row r="37" spans="1:3" x14ac:dyDescent="0.25">
      <c r="A37" s="3" t="s">
        <v>17</v>
      </c>
      <c r="B37" s="26"/>
      <c r="C37" s="18"/>
    </row>
    <row r="38" spans="1:3" x14ac:dyDescent="0.25">
      <c r="A38" s="3" t="s">
        <v>18</v>
      </c>
      <c r="B38" s="26"/>
      <c r="C38" s="18"/>
    </row>
    <row r="39" spans="1:3" x14ac:dyDescent="0.25">
      <c r="A39" s="3" t="s">
        <v>19</v>
      </c>
      <c r="B39" s="26"/>
      <c r="C39" s="18"/>
    </row>
  </sheetData>
  <pageMargins left="0.7" right="0.7" top="0.75" bottom="0.75" header="0.3" footer="0.3"/>
  <pageSetup paperSize="9" scale="80"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39"/>
  <sheetViews>
    <sheetView workbookViewId="0">
      <selection activeCell="C21" sqref="C21"/>
    </sheetView>
  </sheetViews>
  <sheetFormatPr defaultRowHeight="15" x14ac:dyDescent="0.25"/>
  <cols>
    <col min="1" max="1" width="32.42578125" customWidth="1"/>
    <col min="2" max="2" width="10.42578125" style="7" customWidth="1"/>
    <col min="3" max="3" width="120.7109375" customWidth="1"/>
  </cols>
  <sheetData>
    <row r="1" spans="1:3" ht="15.75" x14ac:dyDescent="0.25">
      <c r="A1" s="59" t="s">
        <v>38</v>
      </c>
      <c r="B1" s="60" t="s">
        <v>214</v>
      </c>
      <c r="C1" s="61">
        <v>2019</v>
      </c>
    </row>
    <row r="2" spans="1:3" ht="18.75" x14ac:dyDescent="0.3">
      <c r="A2" s="83" t="s">
        <v>2</v>
      </c>
      <c r="B2" s="62" t="s">
        <v>3</v>
      </c>
      <c r="C2" s="40" t="s">
        <v>249</v>
      </c>
    </row>
    <row r="3" spans="1:3" x14ac:dyDescent="0.25">
      <c r="A3" s="84" t="s">
        <v>0</v>
      </c>
      <c r="B3" s="82">
        <v>97</v>
      </c>
      <c r="C3" s="40"/>
    </row>
    <row r="4" spans="1:3" x14ac:dyDescent="0.25">
      <c r="A4" s="85" t="s">
        <v>4</v>
      </c>
      <c r="B4" s="82">
        <v>4</v>
      </c>
      <c r="C4" s="40"/>
    </row>
    <row r="5" spans="1:3" x14ac:dyDescent="0.25">
      <c r="A5" s="85" t="s">
        <v>5</v>
      </c>
      <c r="B5" s="82">
        <v>2</v>
      </c>
      <c r="C5" s="40"/>
    </row>
    <row r="6" spans="1:3" x14ac:dyDescent="0.25">
      <c r="A6" s="85" t="s">
        <v>6</v>
      </c>
      <c r="B6" s="82">
        <v>2</v>
      </c>
      <c r="C6" s="40"/>
    </row>
    <row r="7" spans="1:3" x14ac:dyDescent="0.25">
      <c r="A7" s="85" t="s">
        <v>7</v>
      </c>
      <c r="B7" s="82">
        <v>0</v>
      </c>
      <c r="C7" s="40"/>
    </row>
    <row r="8" spans="1:3" x14ac:dyDescent="0.25">
      <c r="A8" s="85" t="s">
        <v>8</v>
      </c>
      <c r="B8" s="82">
        <v>3</v>
      </c>
      <c r="C8" s="40"/>
    </row>
    <row r="9" spans="1:3" x14ac:dyDescent="0.25">
      <c r="A9" s="85" t="s">
        <v>9</v>
      </c>
      <c r="B9" s="82">
        <v>0</v>
      </c>
      <c r="C9" s="40"/>
    </row>
    <row r="10" spans="1:3" x14ac:dyDescent="0.25">
      <c r="A10" s="85" t="s">
        <v>10</v>
      </c>
      <c r="B10" s="82">
        <v>2</v>
      </c>
      <c r="C10" s="40"/>
    </row>
    <row r="11" spans="1:3" x14ac:dyDescent="0.25">
      <c r="A11" s="85" t="s">
        <v>11</v>
      </c>
      <c r="B11" s="82">
        <v>1</v>
      </c>
      <c r="C11" s="40"/>
    </row>
    <row r="12" spans="1:3" x14ac:dyDescent="0.25">
      <c r="A12" s="85" t="s">
        <v>12</v>
      </c>
      <c r="B12" s="82">
        <v>0</v>
      </c>
      <c r="C12" s="40"/>
    </row>
    <row r="13" spans="1:3" x14ac:dyDescent="0.25">
      <c r="A13" s="85" t="s">
        <v>13</v>
      </c>
      <c r="B13" s="82">
        <v>0</v>
      </c>
      <c r="C13" s="40"/>
    </row>
    <row r="14" spans="1:3" x14ac:dyDescent="0.25">
      <c r="A14" s="85" t="s">
        <v>14</v>
      </c>
      <c r="B14" s="82">
        <v>3</v>
      </c>
      <c r="C14" s="40"/>
    </row>
    <row r="15" spans="1:3" x14ac:dyDescent="0.25">
      <c r="A15" s="85" t="s">
        <v>15</v>
      </c>
      <c r="B15" s="82">
        <v>2</v>
      </c>
      <c r="C15" s="40"/>
    </row>
    <row r="16" spans="1:3" x14ac:dyDescent="0.25">
      <c r="A16" s="86" t="s">
        <v>16</v>
      </c>
      <c r="B16" s="62"/>
      <c r="C16" s="40"/>
    </row>
    <row r="17" spans="1:3" x14ac:dyDescent="0.25">
      <c r="A17" s="87" t="s">
        <v>17</v>
      </c>
      <c r="B17" s="62"/>
      <c r="C17" s="40"/>
    </row>
    <row r="18" spans="1:3" x14ac:dyDescent="0.25">
      <c r="A18" s="87" t="s">
        <v>18</v>
      </c>
      <c r="B18" s="62"/>
      <c r="C18" s="40"/>
    </row>
    <row r="19" spans="1:3" x14ac:dyDescent="0.25">
      <c r="A19" s="87" t="s">
        <v>19</v>
      </c>
      <c r="B19" s="62"/>
      <c r="C19" s="40"/>
    </row>
    <row r="20" spans="1:3" x14ac:dyDescent="0.25">
      <c r="A20" s="20"/>
      <c r="B20" s="21"/>
      <c r="C20" s="20"/>
    </row>
    <row r="21" spans="1:3" ht="18.75" x14ac:dyDescent="0.3">
      <c r="A21" s="1" t="s">
        <v>20</v>
      </c>
      <c r="B21" s="26" t="s">
        <v>3</v>
      </c>
      <c r="C21" s="18" t="s">
        <v>249</v>
      </c>
    </row>
    <row r="22" spans="1:3" x14ac:dyDescent="0.25">
      <c r="A22" s="9" t="s">
        <v>40</v>
      </c>
      <c r="B22" s="26">
        <v>4</v>
      </c>
      <c r="C22" s="18"/>
    </row>
    <row r="23" spans="1:3" x14ac:dyDescent="0.25">
      <c r="A23" s="9" t="s">
        <v>39</v>
      </c>
      <c r="B23" s="26">
        <v>0</v>
      </c>
      <c r="C23" s="18"/>
    </row>
    <row r="24" spans="1:3" x14ac:dyDescent="0.25">
      <c r="A24" s="2" t="s">
        <v>4</v>
      </c>
      <c r="B24" s="26">
        <v>2</v>
      </c>
      <c r="C24" s="18"/>
    </row>
    <row r="25" spans="1:3" x14ac:dyDescent="0.25">
      <c r="A25" s="2" t="s">
        <v>5</v>
      </c>
      <c r="B25" s="26">
        <v>4</v>
      </c>
      <c r="C25" s="18"/>
    </row>
    <row r="26" spans="1:3" x14ac:dyDescent="0.25">
      <c r="A26" s="2" t="s">
        <v>6</v>
      </c>
      <c r="B26" s="26">
        <v>0</v>
      </c>
      <c r="C26" s="18"/>
    </row>
    <row r="27" spans="1:3" x14ac:dyDescent="0.25">
      <c r="A27" s="2" t="s">
        <v>7</v>
      </c>
      <c r="B27" s="26">
        <v>0</v>
      </c>
      <c r="C27" s="18"/>
    </row>
    <row r="28" spans="1:3" x14ac:dyDescent="0.25">
      <c r="A28" s="2" t="s">
        <v>8</v>
      </c>
      <c r="B28" s="26">
        <v>3</v>
      </c>
      <c r="C28" s="18"/>
    </row>
    <row r="29" spans="1:3" x14ac:dyDescent="0.25">
      <c r="A29" s="2" t="s">
        <v>9</v>
      </c>
      <c r="B29" s="26">
        <v>1</v>
      </c>
      <c r="C29" s="18"/>
    </row>
    <row r="30" spans="1:3" x14ac:dyDescent="0.25">
      <c r="A30" s="2" t="s">
        <v>10</v>
      </c>
      <c r="B30" s="26">
        <v>0</v>
      </c>
      <c r="C30" s="18"/>
    </row>
    <row r="31" spans="1:3" x14ac:dyDescent="0.25">
      <c r="A31" s="2" t="s">
        <v>11</v>
      </c>
      <c r="B31" s="26">
        <v>0</v>
      </c>
      <c r="C31" s="18"/>
    </row>
    <row r="32" spans="1:3" x14ac:dyDescent="0.25">
      <c r="A32" s="2" t="s">
        <v>12</v>
      </c>
      <c r="B32" s="26">
        <v>0</v>
      </c>
      <c r="C32" s="18"/>
    </row>
    <row r="33" spans="1:3" x14ac:dyDescent="0.25">
      <c r="A33" s="2" t="s">
        <v>13</v>
      </c>
      <c r="B33" s="26">
        <v>0</v>
      </c>
      <c r="C33" s="18"/>
    </row>
    <row r="34" spans="1:3" x14ac:dyDescent="0.25">
      <c r="A34" s="2" t="s">
        <v>14</v>
      </c>
      <c r="B34" s="26">
        <v>0</v>
      </c>
      <c r="C34" s="18"/>
    </row>
    <row r="35" spans="1:3" x14ac:dyDescent="0.25">
      <c r="A35" s="2" t="s">
        <v>15</v>
      </c>
      <c r="B35" s="26">
        <v>0</v>
      </c>
      <c r="C35" s="18"/>
    </row>
    <row r="36" spans="1:3" x14ac:dyDescent="0.25">
      <c r="A36" s="2"/>
      <c r="B36" s="26"/>
      <c r="C36" s="18"/>
    </row>
    <row r="37" spans="1:3" x14ac:dyDescent="0.25">
      <c r="A37" s="3" t="s">
        <v>17</v>
      </c>
      <c r="B37" s="26"/>
      <c r="C37" s="18"/>
    </row>
    <row r="38" spans="1:3" x14ac:dyDescent="0.25">
      <c r="A38" s="3" t="s">
        <v>18</v>
      </c>
      <c r="B38" s="26"/>
      <c r="C38" s="18"/>
    </row>
    <row r="39" spans="1:3" x14ac:dyDescent="0.25">
      <c r="A39" s="3" t="s">
        <v>19</v>
      </c>
      <c r="B39" s="26"/>
      <c r="C39" s="18"/>
    </row>
  </sheetData>
  <pageMargins left="0.7" right="0.7" top="0.75" bottom="0.75" header="0.3" footer="0.3"/>
  <pageSetup paperSize="9" scale="80"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39"/>
  <sheetViews>
    <sheetView workbookViewId="0">
      <selection activeCell="C25" sqref="C25"/>
    </sheetView>
  </sheetViews>
  <sheetFormatPr defaultRowHeight="15" x14ac:dyDescent="0.25"/>
  <cols>
    <col min="1" max="1" width="32.42578125" customWidth="1"/>
    <col min="2" max="2" width="10.42578125" style="7" customWidth="1"/>
    <col min="3" max="3" width="120.7109375" customWidth="1"/>
  </cols>
  <sheetData>
    <row r="1" spans="1:3" s="17" customFormat="1" ht="15.75" x14ac:dyDescent="0.25">
      <c r="A1" s="47" t="s">
        <v>38</v>
      </c>
      <c r="B1" s="48" t="s">
        <v>21</v>
      </c>
      <c r="C1" s="49">
        <v>2019</v>
      </c>
    </row>
    <row r="2" spans="1:3" ht="18.75" x14ac:dyDescent="0.3">
      <c r="A2" s="29" t="s">
        <v>2</v>
      </c>
      <c r="B2" s="6" t="s">
        <v>3</v>
      </c>
      <c r="C2" s="30" t="s">
        <v>215</v>
      </c>
    </row>
    <row r="3" spans="1:3" x14ac:dyDescent="0.25">
      <c r="A3" s="31" t="s">
        <v>0</v>
      </c>
      <c r="B3" s="6">
        <v>99</v>
      </c>
      <c r="C3" s="30"/>
    </row>
    <row r="4" spans="1:3" x14ac:dyDescent="0.25">
      <c r="A4" s="32" t="s">
        <v>4</v>
      </c>
      <c r="B4" s="6">
        <v>3</v>
      </c>
      <c r="C4" s="30"/>
    </row>
    <row r="5" spans="1:3" x14ac:dyDescent="0.25">
      <c r="A5" s="32" t="s">
        <v>5</v>
      </c>
      <c r="B5" s="6">
        <v>3</v>
      </c>
      <c r="C5" s="30"/>
    </row>
    <row r="6" spans="1:3" x14ac:dyDescent="0.25">
      <c r="A6" s="32" t="s">
        <v>6</v>
      </c>
      <c r="B6" s="6">
        <v>2</v>
      </c>
      <c r="C6" s="30"/>
    </row>
    <row r="7" spans="1:3" x14ac:dyDescent="0.25">
      <c r="A7" s="32" t="s">
        <v>7</v>
      </c>
      <c r="B7" s="6">
        <v>2</v>
      </c>
      <c r="C7" s="30"/>
    </row>
    <row r="8" spans="1:3" x14ac:dyDescent="0.25">
      <c r="A8" s="32" t="s">
        <v>8</v>
      </c>
      <c r="B8" s="6">
        <v>3</v>
      </c>
      <c r="C8" s="30"/>
    </row>
    <row r="9" spans="1:3" x14ac:dyDescent="0.25">
      <c r="A9" s="32" t="s">
        <v>9</v>
      </c>
      <c r="B9" s="6">
        <v>0</v>
      </c>
      <c r="C9" s="30"/>
    </row>
    <row r="10" spans="1:3" x14ac:dyDescent="0.25">
      <c r="A10" s="32" t="s">
        <v>10</v>
      </c>
      <c r="B10" s="6">
        <v>0</v>
      </c>
      <c r="C10" s="30"/>
    </row>
    <row r="11" spans="1:3" x14ac:dyDescent="0.25">
      <c r="A11" s="32" t="s">
        <v>11</v>
      </c>
      <c r="B11" s="6">
        <v>0</v>
      </c>
      <c r="C11" s="30"/>
    </row>
    <row r="12" spans="1:3" x14ac:dyDescent="0.25">
      <c r="A12" s="32" t="s">
        <v>12</v>
      </c>
      <c r="B12" s="6">
        <v>0</v>
      </c>
      <c r="C12" s="30"/>
    </row>
    <row r="13" spans="1:3" x14ac:dyDescent="0.25">
      <c r="A13" s="32" t="s">
        <v>13</v>
      </c>
      <c r="B13" s="6">
        <v>0</v>
      </c>
      <c r="C13" s="30"/>
    </row>
    <row r="14" spans="1:3" x14ac:dyDescent="0.25">
      <c r="A14" s="32" t="s">
        <v>14</v>
      </c>
      <c r="B14" s="6">
        <v>8</v>
      </c>
      <c r="C14" s="30"/>
    </row>
    <row r="15" spans="1:3" x14ac:dyDescent="0.25">
      <c r="A15" s="32" t="s">
        <v>15</v>
      </c>
      <c r="B15" s="6">
        <v>2</v>
      </c>
      <c r="C15" s="30"/>
    </row>
    <row r="16" spans="1:3" x14ac:dyDescent="0.25">
      <c r="A16" s="33" t="s">
        <v>16</v>
      </c>
      <c r="B16" s="6"/>
      <c r="C16" s="30"/>
    </row>
    <row r="17" spans="1:3" x14ac:dyDescent="0.25">
      <c r="A17" s="34" t="s">
        <v>17</v>
      </c>
      <c r="B17" s="6"/>
      <c r="C17" s="30"/>
    </row>
    <row r="18" spans="1:3" x14ac:dyDescent="0.25">
      <c r="A18" s="34" t="s">
        <v>18</v>
      </c>
      <c r="B18" s="6"/>
      <c r="C18" s="30"/>
    </row>
    <row r="19" spans="1:3" x14ac:dyDescent="0.25">
      <c r="A19" s="50" t="s">
        <v>19</v>
      </c>
      <c r="B19" s="38"/>
      <c r="C19" s="51"/>
    </row>
    <row r="20" spans="1:3" x14ac:dyDescent="0.25">
      <c r="A20" s="20"/>
      <c r="B20" s="21"/>
      <c r="C20" s="20"/>
    </row>
    <row r="21" spans="1:3" ht="18.75" x14ac:dyDescent="0.3">
      <c r="A21" s="1" t="s">
        <v>20</v>
      </c>
      <c r="B21" s="26" t="s">
        <v>3</v>
      </c>
      <c r="C21" s="18" t="s">
        <v>215</v>
      </c>
    </row>
    <row r="22" spans="1:3" x14ac:dyDescent="0.25">
      <c r="A22" s="8" t="s">
        <v>40</v>
      </c>
      <c r="B22" s="26">
        <v>1</v>
      </c>
      <c r="C22" s="18"/>
    </row>
    <row r="23" spans="1:3" x14ac:dyDescent="0.25">
      <c r="A23" s="8" t="s">
        <v>39</v>
      </c>
      <c r="B23" s="26">
        <v>0</v>
      </c>
      <c r="C23" s="18"/>
    </row>
    <row r="24" spans="1:3" x14ac:dyDescent="0.25">
      <c r="A24" s="2" t="s">
        <v>4</v>
      </c>
      <c r="B24" s="26">
        <v>5</v>
      </c>
      <c r="C24" s="18"/>
    </row>
    <row r="25" spans="1:3" x14ac:dyDescent="0.25">
      <c r="A25" s="2" t="s">
        <v>5</v>
      </c>
      <c r="B25" s="26">
        <v>1</v>
      </c>
      <c r="C25" s="18"/>
    </row>
    <row r="26" spans="1:3" x14ac:dyDescent="0.25">
      <c r="A26" s="2" t="s">
        <v>6</v>
      </c>
      <c r="B26" s="26">
        <v>0</v>
      </c>
      <c r="C26" s="18"/>
    </row>
    <row r="27" spans="1:3" x14ac:dyDescent="0.25">
      <c r="A27" s="2" t="s">
        <v>7</v>
      </c>
      <c r="B27" s="26">
        <v>0</v>
      </c>
      <c r="C27" s="18"/>
    </row>
    <row r="28" spans="1:3" x14ac:dyDescent="0.25">
      <c r="A28" s="2" t="s">
        <v>8</v>
      </c>
      <c r="B28" s="26">
        <v>3</v>
      </c>
      <c r="C28" s="18"/>
    </row>
    <row r="29" spans="1:3" x14ac:dyDescent="0.25">
      <c r="A29" s="2" t="s">
        <v>9</v>
      </c>
      <c r="B29" s="26">
        <v>0</v>
      </c>
      <c r="C29" s="18"/>
    </row>
    <row r="30" spans="1:3" x14ac:dyDescent="0.25">
      <c r="A30" s="2" t="s">
        <v>10</v>
      </c>
      <c r="B30" s="26">
        <v>0</v>
      </c>
      <c r="C30" s="18"/>
    </row>
    <row r="31" spans="1:3" x14ac:dyDescent="0.25">
      <c r="A31" s="2" t="s">
        <v>11</v>
      </c>
      <c r="B31" s="26">
        <v>0</v>
      </c>
      <c r="C31" s="18"/>
    </row>
    <row r="32" spans="1:3" x14ac:dyDescent="0.25">
      <c r="A32" s="2" t="s">
        <v>12</v>
      </c>
      <c r="B32" s="26">
        <v>0</v>
      </c>
      <c r="C32" s="18"/>
    </row>
    <row r="33" spans="1:3" x14ac:dyDescent="0.25">
      <c r="A33" s="2" t="s">
        <v>13</v>
      </c>
      <c r="B33" s="26">
        <v>0</v>
      </c>
      <c r="C33" s="18"/>
    </row>
    <row r="34" spans="1:3" x14ac:dyDescent="0.25">
      <c r="A34" s="2" t="s">
        <v>14</v>
      </c>
      <c r="B34" s="26">
        <v>1</v>
      </c>
      <c r="C34" s="18"/>
    </row>
    <row r="35" spans="1:3" x14ac:dyDescent="0.25">
      <c r="A35" s="2" t="s">
        <v>15</v>
      </c>
      <c r="B35" s="26">
        <v>0</v>
      </c>
      <c r="C35" s="18"/>
    </row>
    <row r="36" spans="1:3" x14ac:dyDescent="0.25">
      <c r="A36" s="2"/>
      <c r="B36" s="26"/>
      <c r="C36" s="18"/>
    </row>
    <row r="37" spans="1:3" x14ac:dyDescent="0.25">
      <c r="A37" s="3" t="s">
        <v>17</v>
      </c>
      <c r="B37" s="26"/>
      <c r="C37" s="18"/>
    </row>
    <row r="38" spans="1:3" x14ac:dyDescent="0.25">
      <c r="A38" s="3" t="s">
        <v>18</v>
      </c>
      <c r="B38" s="26"/>
      <c r="C38" s="18"/>
    </row>
    <row r="39" spans="1:3" x14ac:dyDescent="0.25">
      <c r="A39" s="3" t="s">
        <v>19</v>
      </c>
      <c r="B39" s="26"/>
      <c r="C39" s="18"/>
    </row>
  </sheetData>
  <pageMargins left="0.7" right="0.7" top="0.75" bottom="0.75" header="0.3" footer="0.3"/>
  <pageSetup paperSize="9" scale="80"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Archived Data</vt:lpstr>
      <vt:lpstr>Summary</vt:lpstr>
      <vt:lpstr>September</vt:lpstr>
      <vt:lpstr>October</vt:lpstr>
      <vt:lpstr>November</vt:lpstr>
      <vt:lpstr>December</vt:lpstr>
      <vt:lpstr>January</vt:lpstr>
      <vt:lpstr>February</vt:lpstr>
      <vt:lpstr>March</vt:lpstr>
      <vt:lpstr>April</vt:lpstr>
      <vt:lpstr>May</vt:lpstr>
      <vt:lpstr>June</vt:lpstr>
      <vt:lpstr>July</vt:lpstr>
      <vt:lpstr>August</vt:lpstr>
      <vt:lpstr>Sheet1</vt:lpstr>
      <vt:lpstr>Definitions</vt:lpstr>
      <vt:lpstr>Notes</vt:lpstr>
      <vt:lpstr>'Archived Data'!Print_Area</vt:lpstr>
      <vt:lpstr>July!Print_Area</vt:lpstr>
      <vt:lpstr>June!Print_Area</vt:lpstr>
      <vt:lpstr>May!Print_Area</vt:lpstr>
      <vt:lpstr>Summary!Print_Area</vt:lpstr>
      <vt:lpstr>Definitions!Print_Titles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2019-09-07T13:20:18Z</cp:lastPrinted>
  <dcterms:created xsi:type="dcterms:W3CDTF">2019-06-02T01:40:52Z</dcterms:created>
  <dcterms:modified xsi:type="dcterms:W3CDTF">2019-09-11T01:31:16Z</dcterms:modified>
</cp:coreProperties>
</file>