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hnr\OneDrive\Desktop\BOARD Indicators Reports\08_Sept._2018_Aug._2019_Key Indicators_Monthly_Rolling_Final\"/>
    </mc:Choice>
  </mc:AlternateContent>
  <xr:revisionPtr revIDLastSave="0" documentId="8_{9E22A57A-1192-4BBE-B925-C27950465547}" xr6:coauthVersionLast="44" xr6:coauthVersionMax="44" xr10:uidLastSave="{00000000-0000-0000-0000-000000000000}"/>
  <bookViews>
    <workbookView xWindow="-120" yWindow="-120" windowWidth="29040" windowHeight="15840" firstSheet="1" activeTab="1" xr2:uid="{E40E95A0-1013-4E22-8A80-B535A399005B}"/>
  </bookViews>
  <sheets>
    <sheet name="Archived Data" sheetId="14" r:id="rId1"/>
    <sheet name="Summary" sheetId="13" r:id="rId2"/>
    <sheet name="September" sheetId="6" r:id="rId3"/>
    <sheet name="October" sheetId="5" r:id="rId4"/>
    <sheet name="November" sheetId="4" r:id="rId5"/>
    <sheet name="December" sheetId="3" r:id="rId6"/>
    <sheet name="January" sheetId="1" r:id="rId7"/>
    <sheet name="February" sheetId="2" r:id="rId8"/>
    <sheet name="March" sheetId="12" r:id="rId9"/>
    <sheet name="April" sheetId="11" r:id="rId10"/>
    <sheet name="May" sheetId="10" r:id="rId11"/>
    <sheet name="June" sheetId="9" r:id="rId12"/>
    <sheet name="July" sheetId="8" r:id="rId13"/>
    <sheet name="August" sheetId="7" r:id="rId14"/>
    <sheet name="Definitions" sheetId="16" r:id="rId15"/>
    <sheet name="Note" sheetId="18" r:id="rId16"/>
  </sheets>
  <definedNames>
    <definedName name="_xlnm.Print_Area" localSheetId="0">'Archived Data'!$A$1:$N$34</definedName>
    <definedName name="_xlnm.Print_Area" localSheetId="13">August!$A$1:$C$43</definedName>
    <definedName name="_xlnm.Print_Area" localSheetId="12">July!$A$1:$C$42</definedName>
    <definedName name="_xlnm.Print_Area" localSheetId="1">Summary!$A$2:$O$34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 i="13" l="1"/>
  <c r="L29" i="13"/>
  <c r="L30" i="13"/>
  <c r="L31" i="13"/>
  <c r="L32" i="13"/>
  <c r="L33" i="13"/>
  <c r="L34" i="13"/>
  <c r="K26" i="13" l="1"/>
  <c r="K27" i="13"/>
  <c r="K28" i="13"/>
  <c r="K29" i="13"/>
  <c r="K30" i="13"/>
  <c r="K31" i="13"/>
  <c r="K32" i="13"/>
  <c r="K33" i="13"/>
  <c r="K34" i="13"/>
  <c r="H19" i="13" l="1"/>
  <c r="H20" i="13"/>
  <c r="H21" i="13"/>
  <c r="H22" i="13"/>
  <c r="H23" i="13"/>
  <c r="H24" i="13"/>
  <c r="H25" i="13"/>
  <c r="H26" i="13"/>
  <c r="H27" i="13"/>
  <c r="H28" i="13"/>
  <c r="H29" i="13"/>
  <c r="H30" i="13"/>
  <c r="H31" i="13"/>
  <c r="H32" i="13"/>
  <c r="H33" i="13"/>
  <c r="H34" i="13"/>
  <c r="H18" i="13"/>
  <c r="H4" i="13"/>
  <c r="H5" i="13"/>
  <c r="H6" i="13"/>
  <c r="H7" i="13"/>
  <c r="H8" i="13"/>
  <c r="H9" i="13"/>
  <c r="H10" i="13"/>
  <c r="H11" i="13"/>
  <c r="H12" i="13"/>
  <c r="H13" i="13"/>
  <c r="H14" i="13"/>
  <c r="H15" i="13"/>
  <c r="H3" i="13"/>
  <c r="G4" i="13" l="1"/>
  <c r="G5" i="13"/>
  <c r="G6" i="13"/>
  <c r="G7" i="13"/>
  <c r="G8" i="13"/>
  <c r="G9" i="13"/>
  <c r="G10" i="13"/>
  <c r="G11" i="13"/>
  <c r="G12" i="13"/>
  <c r="G13" i="13"/>
  <c r="G14" i="13"/>
  <c r="G15" i="13"/>
  <c r="G3" i="13"/>
  <c r="C15" i="13"/>
  <c r="I19" i="13"/>
  <c r="J19" i="13"/>
  <c r="B19" i="13"/>
  <c r="C19" i="13"/>
  <c r="D19" i="13"/>
  <c r="E19" i="13"/>
  <c r="F19" i="13"/>
  <c r="G19" i="13"/>
  <c r="I20" i="13"/>
  <c r="J20" i="13"/>
  <c r="B20" i="13"/>
  <c r="C20" i="13"/>
  <c r="D20" i="13"/>
  <c r="E20" i="13"/>
  <c r="F20" i="13"/>
  <c r="G20" i="13"/>
  <c r="I21" i="13"/>
  <c r="J21" i="13"/>
  <c r="B21" i="13"/>
  <c r="C21" i="13"/>
  <c r="D21" i="13"/>
  <c r="E21" i="13"/>
  <c r="F21" i="13"/>
  <c r="G21" i="13"/>
  <c r="I22" i="13"/>
  <c r="J22" i="13"/>
  <c r="B22" i="13"/>
  <c r="C22" i="13"/>
  <c r="D22" i="13"/>
  <c r="E22" i="13"/>
  <c r="F22" i="13"/>
  <c r="G22" i="13"/>
  <c r="I23" i="13"/>
  <c r="J23" i="13"/>
  <c r="B23" i="13"/>
  <c r="C23" i="13"/>
  <c r="D23" i="13"/>
  <c r="E23" i="13"/>
  <c r="F23" i="13"/>
  <c r="G23" i="13"/>
  <c r="I24" i="13"/>
  <c r="J24" i="13"/>
  <c r="B24" i="13"/>
  <c r="C24" i="13"/>
  <c r="D24" i="13"/>
  <c r="E24" i="13"/>
  <c r="F24" i="13"/>
  <c r="G24" i="13"/>
  <c r="I25" i="13"/>
  <c r="J25" i="13"/>
  <c r="B25" i="13"/>
  <c r="C25" i="13"/>
  <c r="D25" i="13"/>
  <c r="E25" i="13"/>
  <c r="F25" i="13"/>
  <c r="G25" i="13"/>
  <c r="I26" i="13"/>
  <c r="J26" i="13"/>
  <c r="B26" i="13"/>
  <c r="C26" i="13"/>
  <c r="D26" i="13"/>
  <c r="E26" i="13"/>
  <c r="F26" i="13"/>
  <c r="G26" i="13"/>
  <c r="I27" i="13"/>
  <c r="J27" i="13"/>
  <c r="B27" i="13"/>
  <c r="C27" i="13"/>
  <c r="D27" i="13"/>
  <c r="E27" i="13"/>
  <c r="F27" i="13"/>
  <c r="G27" i="13"/>
  <c r="I28" i="13"/>
  <c r="J28" i="13"/>
  <c r="B28" i="13"/>
  <c r="C28" i="13"/>
  <c r="D28" i="13"/>
  <c r="E28" i="13"/>
  <c r="F28" i="13"/>
  <c r="G28" i="13"/>
  <c r="I29" i="13"/>
  <c r="J29" i="13"/>
  <c r="B29" i="13"/>
  <c r="C29" i="13"/>
  <c r="D29" i="13"/>
  <c r="E29" i="13"/>
  <c r="F29" i="13"/>
  <c r="G29" i="13"/>
  <c r="I30" i="13"/>
  <c r="J30" i="13"/>
  <c r="B30" i="13"/>
  <c r="C30" i="13"/>
  <c r="D30" i="13"/>
  <c r="E30" i="13"/>
  <c r="F30" i="13"/>
  <c r="G30" i="13"/>
  <c r="I31" i="13"/>
  <c r="J31" i="13"/>
  <c r="B31" i="13"/>
  <c r="C31" i="13"/>
  <c r="D31" i="13"/>
  <c r="E31" i="13"/>
  <c r="F31" i="13"/>
  <c r="G31" i="13"/>
  <c r="I32" i="13"/>
  <c r="J32" i="13"/>
  <c r="B32" i="13"/>
  <c r="C32" i="13"/>
  <c r="D32" i="13"/>
  <c r="E32" i="13"/>
  <c r="F32" i="13"/>
  <c r="G32" i="13"/>
  <c r="I33" i="13"/>
  <c r="J33" i="13"/>
  <c r="B33" i="13"/>
  <c r="C33" i="13"/>
  <c r="D33" i="13"/>
  <c r="E33" i="13"/>
  <c r="F33" i="13"/>
  <c r="G33" i="13"/>
  <c r="I34" i="13"/>
  <c r="J34" i="13"/>
  <c r="B34" i="13"/>
  <c r="C34" i="13"/>
  <c r="D34" i="13"/>
  <c r="E34" i="13"/>
  <c r="F34" i="13"/>
  <c r="G34" i="13"/>
  <c r="N29" i="13" l="1"/>
  <c r="O29" i="13"/>
  <c r="N26" i="13"/>
  <c r="O26" i="13"/>
  <c r="O23" i="13"/>
  <c r="N23" i="13"/>
  <c r="O20" i="13"/>
  <c r="N20" i="13"/>
  <c r="N30" i="13"/>
  <c r="O30" i="13"/>
  <c r="O33" i="13"/>
  <c r="N33" i="13"/>
  <c r="N27" i="13"/>
  <c r="O27" i="13"/>
  <c r="N24" i="13"/>
  <c r="O24" i="13"/>
  <c r="O21" i="13"/>
  <c r="N21" i="13"/>
  <c r="O34" i="13"/>
  <c r="N34" i="13"/>
  <c r="O31" i="13"/>
  <c r="N31" i="13"/>
  <c r="N28" i="13"/>
  <c r="O28" i="13"/>
  <c r="N25" i="13"/>
  <c r="O25" i="13"/>
  <c r="O22" i="13"/>
  <c r="N22" i="13"/>
  <c r="O19" i="13"/>
  <c r="N19" i="13"/>
  <c r="O32" i="13"/>
  <c r="N32" i="13"/>
  <c r="G18" i="13"/>
  <c r="F18" i="13"/>
  <c r="E18" i="13"/>
  <c r="D18" i="13"/>
  <c r="C18" i="13"/>
  <c r="B18" i="13"/>
  <c r="J18" i="13"/>
  <c r="I18" i="13"/>
  <c r="F4" i="13"/>
  <c r="F5" i="13"/>
  <c r="F6" i="13"/>
  <c r="F7" i="13"/>
  <c r="F8" i="13"/>
  <c r="F9" i="13"/>
  <c r="F10" i="13"/>
  <c r="F11" i="13"/>
  <c r="F12" i="13"/>
  <c r="F13" i="13"/>
  <c r="F14" i="13"/>
  <c r="F15" i="13"/>
  <c r="F3" i="13"/>
  <c r="E4" i="13"/>
  <c r="E5" i="13"/>
  <c r="E6" i="13"/>
  <c r="E7" i="13"/>
  <c r="E8" i="13"/>
  <c r="E9" i="13"/>
  <c r="E10" i="13"/>
  <c r="E11" i="13"/>
  <c r="E12" i="13"/>
  <c r="E13" i="13"/>
  <c r="E14" i="13"/>
  <c r="E15" i="13"/>
  <c r="E3" i="13"/>
  <c r="D4" i="13"/>
  <c r="D5" i="13"/>
  <c r="D6" i="13"/>
  <c r="D7" i="13"/>
  <c r="D8" i="13"/>
  <c r="D9" i="13"/>
  <c r="D10" i="13"/>
  <c r="D11" i="13"/>
  <c r="D12" i="13"/>
  <c r="D13" i="13"/>
  <c r="D14" i="13"/>
  <c r="D15" i="13"/>
  <c r="D3" i="13"/>
  <c r="C4" i="13"/>
  <c r="C5" i="13"/>
  <c r="C6" i="13"/>
  <c r="C7" i="13"/>
  <c r="C8" i="13"/>
  <c r="C9" i="13"/>
  <c r="C10" i="13"/>
  <c r="C11" i="13"/>
  <c r="C12" i="13"/>
  <c r="C13" i="13"/>
  <c r="C14" i="13"/>
  <c r="C3" i="13"/>
  <c r="B4" i="13"/>
  <c r="B5" i="13"/>
  <c r="B6" i="13"/>
  <c r="B7" i="13"/>
  <c r="B8" i="13"/>
  <c r="B9" i="13"/>
  <c r="B10" i="13"/>
  <c r="B11" i="13"/>
  <c r="B12" i="13"/>
  <c r="B13" i="13"/>
  <c r="B14" i="13"/>
  <c r="B15" i="13"/>
  <c r="B3" i="13"/>
  <c r="J4" i="13"/>
  <c r="J5" i="13"/>
  <c r="J6" i="13"/>
  <c r="J7" i="13"/>
  <c r="J8" i="13"/>
  <c r="J9" i="13"/>
  <c r="J10" i="13"/>
  <c r="J11" i="13"/>
  <c r="J12" i="13"/>
  <c r="J13" i="13"/>
  <c r="J14" i="13"/>
  <c r="J15" i="13"/>
  <c r="J3" i="13"/>
  <c r="I4" i="13"/>
  <c r="I5" i="13"/>
  <c r="I6" i="13"/>
  <c r="I7" i="13"/>
  <c r="I8" i="13"/>
  <c r="I9" i="13"/>
  <c r="I10" i="13"/>
  <c r="I11" i="13"/>
  <c r="I12" i="13"/>
  <c r="I13" i="13"/>
  <c r="I14" i="13"/>
  <c r="I15" i="13"/>
  <c r="I3" i="13"/>
  <c r="N11" i="13" l="1"/>
  <c r="O11" i="13"/>
  <c r="O18" i="13"/>
  <c r="N18" i="13"/>
  <c r="N9" i="13"/>
  <c r="O9" i="13"/>
  <c r="N8" i="13"/>
  <c r="O8" i="13"/>
  <c r="N7" i="13"/>
  <c r="O7" i="13"/>
  <c r="N13" i="13"/>
  <c r="O13" i="13"/>
  <c r="O6" i="13"/>
  <c r="N6" i="13"/>
  <c r="N5" i="13"/>
  <c r="O5" i="13"/>
  <c r="O15" i="13"/>
  <c r="N15" i="13"/>
  <c r="N10" i="13"/>
  <c r="O10" i="13"/>
  <c r="O3" i="13"/>
  <c r="O4" i="13"/>
  <c r="N4" i="13"/>
  <c r="O14" i="13"/>
  <c r="N14" i="13"/>
  <c r="N12" i="13"/>
  <c r="O12" i="13"/>
</calcChain>
</file>

<file path=xl/sharedStrings.xml><?xml version="1.0" encoding="utf-8"?>
<sst xmlns="http://schemas.openxmlformats.org/spreadsheetml/2006/main" count="898" uniqueCount="298">
  <si>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</si>
  <si>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</si>
  <si>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</si>
  <si>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</si>
  <si>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</si>
  <si>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</si>
  <si>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</si>
  <si>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</si>
  <si>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</si>
  <si>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</si>
  <si>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</si>
  <si>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</si>
  <si>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</si>
  <si>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</si>
  <si>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</si>
  <si>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</si>
  <si>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</si>
  <si>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</si>
  <si>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</si>
  <si>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</si>
  <si>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</si>
  <si>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</si>
  <si>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</si>
  <si>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</si>
  <si>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</si>
  <si>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</si>
  <si>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Column4</t>
  </si>
  <si>
    <t>Column5</t>
  </si>
  <si>
    <t>Column6</t>
  </si>
  <si>
    <t>Column7</t>
  </si>
  <si>
    <t>Column8</t>
  </si>
  <si>
    <t>Column9</t>
  </si>
  <si>
    <t>Column10</t>
  </si>
  <si>
    <t>Column11</t>
  </si>
  <si>
    <t>Column12</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</si>
  <si>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</si>
  <si>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</si>
  <si>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</si>
  <si>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</si>
  <si>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</si>
  <si>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</si>
  <si>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</si>
  <si>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</si>
  <si>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</si>
  <si>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</si>
  <si>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</si>
  <si>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</si>
  <si>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</si>
  <si>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</si>
  <si>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</si>
  <si>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</si>
  <si>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</si>
  <si>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</si>
  <si>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</si>
  <si>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</si>
  <si>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</si>
  <si>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</si>
  <si>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</si>
  <si>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</si>
  <si>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</si>
  <si>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</si>
  <si>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</si>
  <si>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</si>
  <si>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</si>
  <si>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</si>
  <si>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</si>
  <si>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</si>
  <si>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</si>
  <si>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</si>
  <si>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</si>
  <si>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</si>
  <si>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</si>
  <si>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</si>
  <si>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</si>
  <si>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</si>
  <si>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</si>
  <si>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</si>
  <si>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</si>
  <si>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</si>
  <si>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</si>
  <si>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</si>
  <si>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</si>
  <si>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</si>
  <si>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</si>
  <si>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</si>
  <si>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</si>
  <si>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</si>
  <si>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</si>
  <si>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</si>
  <si>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</si>
  <si>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</si>
  <si>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</si>
  <si>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</si>
  <si>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</si>
  <si>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</si>
  <si>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</si>
  <si>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</si>
  <si>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</si>
  <si>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</si>
  <si>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</si>
  <si>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</si>
  <si>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</si>
  <si>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</si>
  <si>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</si>
  <si>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</si>
  <si>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</si>
  <si>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Sept.</t>
  </si>
  <si>
    <t>Oct.</t>
  </si>
  <si>
    <t>Nov.</t>
  </si>
  <si>
    <t>Dec.</t>
  </si>
  <si>
    <t>Jan.</t>
  </si>
  <si>
    <t>Feb.</t>
  </si>
  <si>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</si>
  <si>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</si>
  <si>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</si>
  <si>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</si>
  <si>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</si>
  <si>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</si>
  <si>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</si>
  <si>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</si>
  <si>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</si>
  <si>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</si>
  <si>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</si>
  <si>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</si>
  <si>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</si>
  <si>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</si>
  <si>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</si>
  <si>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</si>
  <si>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</si>
  <si>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</si>
  <si>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</si>
  <si>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</si>
  <si>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</si>
  <si>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</si>
  <si>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</si>
  <si>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</si>
  <si>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3 - 1 April 8, 1 - April 23 and last April 24. 3 - 4 business days to fill beds - 8 Calendar days due to Easter Stats.</t>
  </si>
  <si>
    <t>3 deaths expected, palliative and end of life measures</t>
  </si>
  <si>
    <t>Memo to nursing staff of staffing contingency and policy developed, advising staff how to reorganize the baths for that day or the next day.  Family concerned about timely action of resident being sent to hospital, meeting with family being arranged.</t>
  </si>
  <si>
    <t xml:space="preserve">Code White </t>
  </si>
  <si>
    <t>3 - Days during April 1 -3 Annual Fire Inspection Days - Evenings &amp; Nights April 30th.</t>
  </si>
  <si>
    <t>None</t>
  </si>
  <si>
    <t>3 PSW hires</t>
  </si>
  <si>
    <t>2 PSW resignation</t>
  </si>
  <si>
    <t>Introduced Skin &amp; Wound care program with MedLine, education for all nursing staff. Policy redevelopment going well with Nurse Consultants</t>
  </si>
  <si>
    <t>No new non-compliance issues</t>
  </si>
  <si>
    <t>Mar.
2019</t>
  </si>
  <si>
    <t>Apr.
2019</t>
  </si>
  <si>
    <t>Sept.
2018</t>
  </si>
  <si>
    <t>Oct.
2018</t>
  </si>
  <si>
    <t>Dec.
2018</t>
  </si>
  <si>
    <t>#115 rented May 1, #111 rented May 11, #313 rented May 18</t>
  </si>
  <si>
    <t>#27 rented June 8</t>
  </si>
  <si>
    <t>#314 rented April 1, #108 rented June 15, #206 rented June 1</t>
  </si>
  <si>
    <t>One Admission to the Suites</t>
  </si>
  <si>
    <t>Code white</t>
  </si>
  <si>
    <t>Multiple complaints about new tenant in PSA #112 - Easter weekend robbery in FC laundry</t>
  </si>
  <si>
    <t>Easter Craft Sale, Volunteer Appreciation</t>
  </si>
  <si>
    <t>Volunteer Appreciation - Heidi Elliot and Victoria Adshade provided an extraordinary volunteer event.</t>
  </si>
  <si>
    <t>Suite #204 rented May 25, #110 major reno not rented yet</t>
  </si>
  <si>
    <t>Villa K sold May 1</t>
  </si>
  <si>
    <t>New tenant in PSA - with significant support from Lutherwood, the Region of Waterloo and the Police Heather Congdon our housing coordinator worked to transition a man previously homeless into an apartment.  Due in large part, to his friends knocking on window and smoking in the unit, there were challenges.</t>
  </si>
  <si>
    <t>May
2019</t>
  </si>
  <si>
    <t>Nov. 2018</t>
  </si>
  <si>
    <t>Jan.
2019</t>
  </si>
  <si>
    <t>Feb.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</si>
  <si>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</si>
  <si>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</si>
  <si>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</si>
  <si>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</si>
  <si>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</si>
  <si>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</si>
  <si>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</si>
  <si>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</si>
  <si>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</si>
  <si>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</si>
  <si>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</si>
  <si>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</si>
  <si>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</si>
  <si>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</si>
  <si>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</si>
  <si>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</si>
  <si>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</si>
  <si>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</si>
  <si>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</si>
  <si>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</si>
  <si>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</si>
  <si>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</si>
  <si>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</si>
  <si>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</si>
  <si>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</si>
  <si>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</si>
  <si>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</si>
  <si>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</si>
  <si>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</si>
  <si>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</si>
  <si>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</si>
  <si>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</si>
  <si>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</si>
  <si>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</si>
  <si>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</si>
  <si>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</si>
  <si>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</si>
  <si>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</si>
  <si>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April 2019 Narrative</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</si>
  <si>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</si>
  <si>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</si>
  <si>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</si>
  <si>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</si>
  <si>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</si>
  <si>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</si>
  <si>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</si>
  <si>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</si>
  <si>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</si>
  <si>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</si>
  <si>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2019
Number</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</si>
  <si>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</si>
  <si>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</si>
  <si>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</si>
  <si>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</si>
  <si>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</si>
  <si>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</si>
  <si>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</si>
  <si>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</si>
  <si>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</si>
  <si>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</si>
  <si>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</si>
  <si>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</si>
  <si>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</si>
  <si>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</si>
  <si>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</si>
  <si>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</si>
  <si>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</si>
  <si>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</si>
  <si>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</si>
  <si>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</si>
  <si>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</si>
  <si>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</si>
  <si>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</si>
  <si>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</si>
  <si>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</si>
  <si>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</si>
  <si>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</si>
  <si>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</si>
  <si>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</si>
  <si>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</si>
  <si>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</si>
  <si>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</si>
  <si>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</si>
  <si>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</si>
  <si>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</si>
  <si>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</si>
  <si>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</si>
  <si>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</si>
  <si>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</si>
  <si>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</si>
  <si>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</si>
  <si>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</si>
  <si>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</si>
  <si>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</si>
  <si>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</si>
  <si>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</si>
  <si>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</si>
  <si>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</si>
  <si>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</si>
  <si>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</si>
  <si>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</si>
  <si>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</si>
  <si>
    <t>2019
Aug.</t>
  </si>
  <si>
    <t>Aug.
2019</t>
  </si>
  <si>
    <t>12 
Month Sum</t>
  </si>
  <si>
    <t>August
Number</t>
  </si>
  <si>
    <t>August 2019 - Narrative</t>
  </si>
  <si>
    <t xml:space="preserve">Elevator / Generator testing completed. </t>
  </si>
  <si>
    <t>August 23, August 27</t>
  </si>
  <si>
    <t>TSSA - Elevators</t>
  </si>
  <si>
    <t>From RQI</t>
  </si>
  <si>
    <t>Nursing</t>
  </si>
  <si>
    <t>4 Students, 3 PSW's, 1 Admin. (6 returning to school)</t>
  </si>
  <si>
    <t>Union Campaign continued with HOPE and Unifor</t>
  </si>
  <si>
    <t>315, 316 &amp; 103</t>
  </si>
  <si>
    <t>411 &amp; 611</t>
  </si>
  <si>
    <t>15 &amp; 9</t>
  </si>
  <si>
    <t xml:space="preserve">113, 313, </t>
  </si>
  <si>
    <t>2 move outs to LTC, 1 internal moves and 1 death.</t>
  </si>
  <si>
    <t>FA - Smoking, Food Services, Resident to Resident interaction.</t>
  </si>
  <si>
    <t>Pool &amp; TSSA - Elevators. TSSA Orders being worked on.</t>
  </si>
  <si>
    <t xml:space="preserve">Successfully filled 15 brand new lines for new IALP program to roll out in September. Great start with phase 2 in Community. </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</si>
  <si>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</si>
  <si>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</si>
  <si>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August 22 / August 24th - Bed offers out</t>
  </si>
  <si>
    <t xml:space="preserve">Lack of office space and designated area for Community Care Department. </t>
  </si>
  <si>
    <t>Ice cream social for the Suites Residents at Nurse Doris' home in Wellesley was a big hit!</t>
  </si>
  <si>
    <t>Peach Social with LTC &amp; Centre - Sponsored in part by MP Bryan May. Finished up all home area BBQ’s for the summer 
   ~ Ethical Parrots interactive program in evening well attended. 
   ~ New technology - Installed Google Mini’s on each home area.  
   ~ Residents and staff can access music, ask google questions.</t>
  </si>
  <si>
    <t># Monthly Occupancy  Villas</t>
  </si>
  <si>
    <r>
      <t xml:space="preserve">Code Training </t>
    </r>
    <r>
      <rPr>
        <i/>
        <sz val="11"/>
        <color theme="1"/>
        <rFont val="Calibri"/>
        <family val="2"/>
        <scheme val="minor"/>
      </rPr>
      <t>(name codes)</t>
    </r>
  </si>
  <si>
    <r>
      <t xml:space="preserve">Complaints </t>
    </r>
    <r>
      <rPr>
        <i/>
        <sz val="11"/>
        <color theme="1"/>
        <rFont val="Calibri"/>
        <family val="2"/>
        <scheme val="minor"/>
      </rPr>
      <t>(Resident)</t>
    </r>
  </si>
  <si>
    <r>
      <t xml:space="preserve">Code Training </t>
    </r>
    <r>
      <rPr>
        <i/>
        <sz val="12"/>
        <color theme="1"/>
        <rFont val="Calibri"/>
        <family val="2"/>
        <scheme val="minor"/>
      </rPr>
      <t>(name codes)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</si>
</sst>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sz val="11"/>
      <color theme="0"/>
      <name val="Calibri"/>
      <family val="2"/>
      <scheme val="minor"/>
    </font>
    <font>
      <b/>
      <i/>
      <sz val="11"/>
      <color theme="1"/>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4"/>
        <bgColor indexed="64"/>
      </patternFill>
    </fill>
    <fill>
      <patternFill patternType="solid">
        <fgColor theme="8" tint="0.59999389629810485"/>
        <bgColor theme="8" tint="0.79998168889431442"/>
      </patternFill>
    </fill>
    <fill>
      <patternFill patternType="solid">
        <fgColor theme="8" tint="0.79998168889431442"/>
        <bgColor theme="8" tint="0.79998168889431442"/>
      </patternFill>
    </fill>
  </fills>
  <borders count="64">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theme="7" tint="-0.24994659260841701"/>
      </left>
      <right style="thin">
        <color theme="7" tint="-0.24994659260841701"/>
      </right>
      <top/>
      <bottom/>
      <diagonal/>
    </border>
    <border>
      <left/>
      <right style="thin">
        <color theme="7" tint="-0.24994659260841701"/>
      </right>
      <top/>
      <bottom/>
      <diagonal/>
    </border>
    <border>
      <left style="thin">
        <color theme="7" tint="-0.24994659260841701"/>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8"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style="thin">
        <color theme="7" tint="-0.24994659260841701"/>
      </right>
      <top/>
      <bottom style="thin">
        <color theme="7" tint="-0.24994659260841701"/>
      </bottom>
      <diagonal/>
    </border>
    <border>
      <left style="thin">
        <color indexed="64"/>
      </left>
      <right/>
      <top style="thin">
        <color theme="8" tint="-0.24994659260841701"/>
      </top>
      <bottom/>
      <diagonal/>
    </border>
    <border>
      <left/>
      <right style="thin">
        <color theme="7" tint="-0.24994659260841701"/>
      </right>
      <top style="thin">
        <color theme="7" tint="-0.24994659260841701"/>
      </top>
      <bottom style="thin">
        <color theme="7"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8" tint="-0.24994659260841701"/>
      </left>
      <right/>
      <top/>
      <bottom/>
      <diagonal/>
    </border>
    <border>
      <left/>
      <right style="thin">
        <color theme="8" tint="-0.24994659260841701"/>
      </right>
      <top/>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s>
  <cellStyleXfs count="1">
    <xf numFmtId="0" fontId="0" fillId="0" borderId="0"/>
  </cellStyleXfs>
  <cellXfs count="239">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7" borderId="27" xfId="0" applyFill="1" applyBorder="1"/>
    <xf numFmtId="0" fontId="0" fillId="7" borderId="25" xfId="0" applyFill="1" applyBorder="1" applyAlignment="1">
      <alignment horizontal="center"/>
    </xf>
    <xf numFmtId="0" fontId="0" fillId="0" borderId="25" xfId="0" applyBorder="1" applyAlignment="1">
      <alignment horizontal="center"/>
    </xf>
    <xf numFmtId="0" fontId="3" fillId="0" borderId="8" xfId="0" applyFont="1" applyBorder="1"/>
    <xf numFmtId="0" fontId="1" fillId="4" borderId="29" xfId="0" applyFont="1" applyFill="1" applyBorder="1" applyAlignment="1">
      <alignment vertical="top"/>
    </xf>
    <xf numFmtId="0" fontId="0" fillId="0" borderId="1" xfId="0" applyBorder="1"/>
    <xf numFmtId="0" fontId="0" fillId="0" borderId="29" xfId="0" applyBorder="1" applyAlignment="1">
      <alignment vertical="top" wrapText="1"/>
    </xf>
    <xf numFmtId="0" fontId="0" fillId="0" borderId="6" xfId="0" applyBorder="1" applyAlignment="1">
      <alignment vertical="top" wrapText="1"/>
    </xf>
    <xf numFmtId="0" fontId="0" fillId="0" borderId="7" xfId="0" applyBorder="1"/>
    <xf numFmtId="0" fontId="0" fillId="0" borderId="27" xfId="0" applyBorder="1"/>
    <xf numFmtId="0" fontId="0" fillId="0" borderId="5" xfId="0" applyBorder="1"/>
    <xf numFmtId="0" fontId="3" fillId="7" borderId="26" xfId="0" applyFont="1" applyFill="1" applyBorder="1"/>
    <xf numFmtId="0" fontId="1" fillId="7" borderId="26" xfId="0" applyFont="1" applyFill="1" applyBorder="1" applyAlignment="1">
      <alignment vertical="top" wrapText="1"/>
    </xf>
    <xf numFmtId="0" fontId="0" fillId="0" borderId="26" xfId="0" applyBorder="1" applyAlignment="1">
      <alignment vertical="top" wrapText="1"/>
    </xf>
    <xf numFmtId="0" fontId="0" fillId="0" borderId="35" xfId="0" applyBorder="1"/>
    <xf numFmtId="0" fontId="8" fillId="8" borderId="39" xfId="0" applyFont="1" applyFill="1" applyBorder="1"/>
    <xf numFmtId="0" fontId="8" fillId="8" borderId="32" xfId="0" applyFont="1" applyFill="1" applyBorder="1" applyAlignment="1">
      <alignment horizontal="center"/>
    </xf>
    <xf numFmtId="0" fontId="8" fillId="8" borderId="6" xfId="0" applyFont="1" applyFill="1" applyBorder="1" applyAlignment="1">
      <alignment horizontal="left"/>
    </xf>
    <xf numFmtId="0" fontId="0" fillId="0" borderId="4" xfId="0" applyBorder="1" applyAlignment="1">
      <alignment horizontal="center"/>
    </xf>
    <xf numFmtId="0" fontId="0" fillId="0" borderId="1" xfId="0" applyBorder="1" applyAlignment="1">
      <alignment horizontal="center"/>
    </xf>
    <xf numFmtId="0" fontId="0" fillId="0" borderId="30" xfId="0" applyBorder="1"/>
    <xf numFmtId="0" fontId="1" fillId="0" borderId="29" xfId="0" applyFont="1" applyFill="1" applyBorder="1" applyAlignment="1">
      <alignment vertical="top" wrapText="1"/>
    </xf>
    <xf numFmtId="0" fontId="2" fillId="0" borderId="29"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3" fillId="7" borderId="38" xfId="0" applyFont="1" applyFill="1" applyBorder="1"/>
    <xf numFmtId="0" fontId="0" fillId="7" borderId="34" xfId="0" applyFill="1" applyBorder="1" applyAlignment="1">
      <alignment horizontal="center"/>
    </xf>
    <xf numFmtId="0" fontId="0" fillId="7" borderId="37" xfId="0" applyFill="1" applyBorder="1"/>
    <xf numFmtId="0" fontId="1" fillId="7" borderId="40" xfId="0" applyFont="1" applyFill="1" applyBorder="1" applyAlignment="1">
      <alignment vertical="top" wrapText="1"/>
    </xf>
    <xf numFmtId="0" fontId="0" fillId="0" borderId="28" xfId="0" applyBorder="1" applyAlignment="1">
      <alignment horizontal="center"/>
    </xf>
    <xf numFmtId="0" fontId="0" fillId="0" borderId="31" xfId="0" applyBorder="1"/>
    <xf numFmtId="0" fontId="0" fillId="0" borderId="40" xfId="0" applyBorder="1" applyAlignment="1">
      <alignment vertical="top" wrapText="1"/>
    </xf>
    <xf numFmtId="0" fontId="2" fillId="0" borderId="40" xfId="0" applyFont="1" applyFill="1" applyBorder="1" applyAlignment="1">
      <alignment horizontal="right" vertical="top" wrapText="1"/>
    </xf>
    <xf numFmtId="0" fontId="2" fillId="0" borderId="36" xfId="0" applyFont="1" applyFill="1" applyBorder="1" applyAlignment="1">
      <alignment horizontal="right" vertical="top" wrapText="1"/>
    </xf>
    <xf numFmtId="0" fontId="0" fillId="0" borderId="33" xfId="0" applyBorder="1" applyAlignment="1">
      <alignment horizontal="center"/>
    </xf>
    <xf numFmtId="0" fontId="0" fillId="0" borderId="7" xfId="0" applyBorder="1" applyAlignment="1">
      <alignment wrapText="1"/>
    </xf>
    <xf numFmtId="0" fontId="6" fillId="4" borderId="29" xfId="0" applyFont="1" applyFill="1" applyBorder="1" applyAlignment="1">
      <alignment vertical="top"/>
    </xf>
    <xf numFmtId="10" fontId="0" fillId="0" borderId="30" xfId="0" applyNumberFormat="1" applyBorder="1" applyAlignment="1">
      <alignment horizontal="left" vertical="top" wrapText="1"/>
    </xf>
    <xf numFmtId="0" fontId="0" fillId="0" borderId="30" xfId="0" applyBorder="1" applyAlignment="1">
      <alignment wrapText="1"/>
    </xf>
    <xf numFmtId="0" fontId="0" fillId="0" borderId="5" xfId="0" applyBorder="1" applyAlignment="1">
      <alignment wrapText="1"/>
    </xf>
    <xf numFmtId="0" fontId="0" fillId="7" borderId="37" xfId="0" applyFill="1" applyBorder="1" applyAlignment="1">
      <alignment wrapText="1"/>
    </xf>
    <xf numFmtId="0" fontId="0" fillId="0" borderId="31" xfId="0" applyBorder="1" applyAlignment="1">
      <alignment horizontal="left" wrapText="1"/>
    </xf>
    <xf numFmtId="0" fontId="0" fillId="0" borderId="31" xfId="0" applyBorder="1" applyAlignment="1">
      <alignment wrapText="1"/>
    </xf>
    <xf numFmtId="0" fontId="0" fillId="0" borderId="35" xfId="0" applyBorder="1" applyAlignment="1">
      <alignment wrapText="1"/>
    </xf>
    <xf numFmtId="0" fontId="2" fillId="0" borderId="26" xfId="0" applyFont="1" applyFill="1" applyBorder="1" applyAlignment="1">
      <alignment horizontal="right" vertical="top" wrapText="1"/>
    </xf>
    <xf numFmtId="0" fontId="0" fillId="9" borderId="28" xfId="0" applyFill="1" applyBorder="1" applyAlignment="1">
      <alignment horizontal="center"/>
    </xf>
    <xf numFmtId="1" fontId="0" fillId="0" borderId="1" xfId="0" applyNumberFormat="1" applyBorder="1" applyAlignment="1">
      <alignment horizontal="center"/>
    </xf>
    <xf numFmtId="0" fontId="0" fillId="9" borderId="1" xfId="0" applyFill="1" applyBorder="1" applyAlignment="1">
      <alignment horizontal="center"/>
    </xf>
    <xf numFmtId="0" fontId="8" fillId="8" borderId="1" xfId="0" applyFont="1" applyFill="1" applyBorder="1"/>
    <xf numFmtId="0" fontId="8" fillId="8" borderId="1" xfId="0" applyFont="1" applyFill="1" applyBorder="1" applyAlignment="1">
      <alignment horizontal="center"/>
    </xf>
    <xf numFmtId="0" fontId="8" fillId="8"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0" fillId="0" borderId="1" xfId="0" applyFont="1" applyBorder="1" applyAlignment="1">
      <alignment horizontal="center"/>
    </xf>
    <xf numFmtId="0" fontId="0" fillId="13" borderId="1" xfId="0" applyFont="1" applyFill="1" applyBorder="1" applyAlignment="1">
      <alignment horizontal="center"/>
    </xf>
    <xf numFmtId="0" fontId="0" fillId="0" borderId="27" xfId="0" applyBorder="1" applyAlignment="1">
      <alignment wrapText="1"/>
    </xf>
    <xf numFmtId="0" fontId="3" fillId="8" borderId="39" xfId="0" applyFont="1" applyFill="1" applyBorder="1"/>
    <xf numFmtId="0" fontId="26" fillId="0" borderId="0" xfId="0" applyFont="1"/>
    <xf numFmtId="164" fontId="0" fillId="0" borderId="1" xfId="0" applyNumberFormat="1" applyBorder="1" applyAlignment="1">
      <alignment horizontal="center"/>
    </xf>
    <xf numFmtId="0" fontId="3" fillId="10" borderId="8" xfId="0" applyFont="1" applyFill="1" applyBorder="1" applyAlignment="1">
      <alignment horizontal="left"/>
    </xf>
    <xf numFmtId="0" fontId="3" fillId="7" borderId="38" xfId="0" applyFont="1" applyFill="1" applyBorder="1" applyAlignment="1">
      <alignment vertical="center"/>
    </xf>
    <xf numFmtId="0" fontId="0" fillId="7" borderId="37" xfId="0" applyFill="1" applyBorder="1" applyAlignment="1">
      <alignment vertical="center"/>
    </xf>
    <xf numFmtId="0" fontId="1" fillId="7" borderId="40" xfId="0" applyFont="1" applyFill="1" applyBorder="1" applyAlignment="1">
      <alignment vertical="center" wrapText="1"/>
    </xf>
    <xf numFmtId="0" fontId="0" fillId="0" borderId="28" xfId="0" applyBorder="1" applyAlignment="1">
      <alignment horizontal="center" vertical="center"/>
    </xf>
    <xf numFmtId="0" fontId="0" fillId="0" borderId="40" xfId="0" applyBorder="1" applyAlignment="1">
      <alignment vertical="center" wrapText="1"/>
    </xf>
    <xf numFmtId="0" fontId="2" fillId="0" borderId="40"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0" fillId="0" borderId="33" xfId="0" applyBorder="1" applyAlignment="1">
      <alignment horizontal="center" vertical="center"/>
    </xf>
    <xf numFmtId="0" fontId="0" fillId="7" borderId="34" xfId="0" applyFill="1" applyBorder="1" applyAlignment="1">
      <alignment horizontal="center" vertical="center" wrapText="1"/>
    </xf>
    <xf numFmtId="0" fontId="0" fillId="0" borderId="31"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164" fontId="0" fillId="0" borderId="0" xfId="0" applyNumberFormat="1"/>
    <xf numFmtId="0" fontId="0" fillId="0" borderId="1" xfId="0" applyFill="1" applyBorder="1" applyAlignment="1">
      <alignment horizontal="center"/>
    </xf>
    <xf numFmtId="0" fontId="0" fillId="10" borderId="4" xfId="0" applyFont="1" applyFill="1" applyBorder="1" applyAlignment="1">
      <alignment horizontal="center" wrapText="1"/>
    </xf>
    <xf numFmtId="0" fontId="24" fillId="11" borderId="4" xfId="0" applyFont="1" applyFill="1" applyBorder="1" applyAlignment="1">
      <alignment horizontal="center" wrapText="1"/>
    </xf>
    <xf numFmtId="0" fontId="24" fillId="4" borderId="4" xfId="0" applyFont="1" applyFill="1" applyBorder="1" applyAlignment="1">
      <alignment horizontal="center" wrapText="1"/>
    </xf>
    <xf numFmtId="1" fontId="25" fillId="8" borderId="1" xfId="0" applyNumberFormat="1" applyFont="1" applyFill="1" applyBorder="1" applyAlignment="1">
      <alignment horizontal="center"/>
    </xf>
    <xf numFmtId="164" fontId="25" fillId="12" borderId="30" xfId="0" applyNumberFormat="1" applyFont="1" applyFill="1" applyBorder="1" applyAlignment="1">
      <alignment horizontal="center"/>
    </xf>
    <xf numFmtId="1" fontId="0" fillId="0" borderId="3" xfId="0" applyNumberFormat="1" applyBorder="1" applyAlignment="1">
      <alignment horizontal="center"/>
    </xf>
    <xf numFmtId="0" fontId="8" fillId="8" borderId="1" xfId="0" applyFont="1" applyFill="1" applyBorder="1" applyAlignment="1">
      <alignment horizontal="center" vertical="center"/>
    </xf>
    <xf numFmtId="0" fontId="8" fillId="8"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 fillId="0" borderId="1" xfId="0" applyFont="1" applyFill="1" applyBorder="1" applyAlignment="1">
      <alignment vertical="center" wrapText="1"/>
    </xf>
    <xf numFmtId="0" fontId="3" fillId="8" borderId="1" xfId="0" applyFont="1" applyFill="1" applyBorder="1" applyAlignment="1">
      <alignment vertical="center"/>
    </xf>
    <xf numFmtId="0" fontId="3" fillId="0" borderId="42" xfId="0" applyFont="1" applyBorder="1" applyAlignment="1">
      <alignment vertical="center"/>
    </xf>
    <xf numFmtId="0" fontId="0" fillId="0" borderId="43" xfId="0" applyBorder="1" applyAlignment="1">
      <alignment horizontal="center" vertical="center" wrapText="1"/>
    </xf>
    <xf numFmtId="0" fontId="0" fillId="0" borderId="44" xfId="0" applyBorder="1" applyAlignment="1">
      <alignment vertical="center"/>
    </xf>
    <xf numFmtId="0" fontId="1" fillId="4" borderId="45" xfId="0" applyFont="1" applyFill="1" applyBorder="1" applyAlignment="1">
      <alignment vertical="center"/>
    </xf>
    <xf numFmtId="0" fontId="0" fillId="0" borderId="41" xfId="0" applyBorder="1" applyAlignment="1">
      <alignment horizontal="center" vertical="center"/>
    </xf>
    <xf numFmtId="0" fontId="0" fillId="0" borderId="46" xfId="0" applyBorder="1" applyAlignment="1">
      <alignment vertical="center"/>
    </xf>
    <xf numFmtId="0" fontId="0" fillId="0" borderId="45" xfId="0" applyBorder="1" applyAlignment="1">
      <alignment vertical="center" wrapText="1"/>
    </xf>
    <xf numFmtId="0" fontId="2" fillId="0" borderId="45" xfId="0" applyFont="1" applyBorder="1" applyAlignment="1">
      <alignment horizontal="right" vertical="center" wrapText="1"/>
    </xf>
    <xf numFmtId="0" fontId="0" fillId="0" borderId="46" xfId="0" applyBorder="1" applyAlignment="1">
      <alignment vertical="center" wrapText="1"/>
    </xf>
    <xf numFmtId="0" fontId="2" fillId="0" borderId="45" xfId="0" applyFont="1" applyFill="1" applyBorder="1" applyAlignment="1">
      <alignment horizontal="right" vertical="center" wrapText="1"/>
    </xf>
    <xf numFmtId="0" fontId="2" fillId="0" borderId="47" xfId="0" applyFont="1" applyFill="1" applyBorder="1" applyAlignment="1">
      <alignment horizontal="right" vertical="center" wrapText="1"/>
    </xf>
    <xf numFmtId="0" fontId="0" fillId="0" borderId="48" xfId="0" applyBorder="1" applyAlignment="1">
      <alignment horizontal="center" vertical="center"/>
    </xf>
    <xf numFmtId="0" fontId="0" fillId="0" borderId="49" xfId="0" applyBorder="1" applyAlignment="1">
      <alignment vertical="center" wrapText="1"/>
    </xf>
    <xf numFmtId="2" fontId="0" fillId="0" borderId="1" xfId="0" applyNumberFormat="1" applyBorder="1" applyAlignment="1">
      <alignment horizontal="center" vertical="center"/>
    </xf>
    <xf numFmtId="0" fontId="8" fillId="8" borderId="55" xfId="0" applyFont="1" applyFill="1" applyBorder="1" applyAlignment="1">
      <alignment vertical="center"/>
    </xf>
    <xf numFmtId="0" fontId="8" fillId="8" borderId="55" xfId="0" applyFont="1" applyFill="1" applyBorder="1" applyAlignment="1">
      <alignment horizontal="center" vertical="center"/>
    </xf>
    <xf numFmtId="0" fontId="8" fillId="8" borderId="55" xfId="0" applyFont="1" applyFill="1" applyBorder="1" applyAlignment="1">
      <alignment horizontal="left" vertical="center"/>
    </xf>
    <xf numFmtId="0" fontId="27" fillId="0" borderId="1" xfId="0" applyFont="1" applyBorder="1" applyAlignment="1">
      <alignment horizontal="center" vertical="center"/>
    </xf>
    <xf numFmtId="0" fontId="28" fillId="4" borderId="59" xfId="0" applyFont="1" applyFill="1" applyBorder="1" applyAlignment="1">
      <alignment vertical="top"/>
    </xf>
    <xf numFmtId="0" fontId="27" fillId="0" borderId="59" xfId="0" applyFont="1" applyBorder="1" applyAlignment="1">
      <alignment vertical="top" wrapText="1"/>
    </xf>
    <xf numFmtId="0" fontId="8" fillId="0" borderId="59" xfId="0" applyFont="1" applyFill="1" applyBorder="1" applyAlignment="1">
      <alignment horizontal="right" vertical="top" wrapText="1"/>
    </xf>
    <xf numFmtId="0" fontId="8" fillId="0" borderId="61" xfId="0" applyFont="1" applyFill="1" applyBorder="1" applyAlignment="1">
      <alignment horizontal="right" vertical="top" wrapText="1"/>
    </xf>
    <xf numFmtId="0" fontId="3" fillId="0" borderId="56" xfId="0" applyFont="1" applyBorder="1" applyAlignment="1">
      <alignment vertical="center"/>
    </xf>
    <xf numFmtId="0" fontId="27" fillId="0" borderId="57" xfId="0" applyFont="1" applyBorder="1" applyAlignment="1">
      <alignment horizontal="center" vertical="center" wrapText="1"/>
    </xf>
    <xf numFmtId="0" fontId="27" fillId="0" borderId="58" xfId="0" applyFont="1" applyBorder="1" applyAlignment="1">
      <alignment vertical="center"/>
    </xf>
    <xf numFmtId="0" fontId="27" fillId="0" borderId="55" xfId="0" applyFont="1" applyBorder="1" applyAlignment="1">
      <alignment horizontal="center"/>
    </xf>
    <xf numFmtId="0" fontId="27" fillId="0" borderId="60" xfId="0" applyFont="1" applyBorder="1" applyAlignment="1">
      <alignment wrapText="1"/>
    </xf>
    <xf numFmtId="0" fontId="8" fillId="0" borderId="59" xfId="0" applyFont="1" applyFill="1" applyBorder="1" applyAlignment="1">
      <alignment vertical="top" wrapText="1"/>
    </xf>
    <xf numFmtId="0" fontId="27" fillId="0" borderId="62" xfId="0" applyFont="1" applyBorder="1" applyAlignment="1">
      <alignment horizontal="center"/>
    </xf>
    <xf numFmtId="0" fontId="27" fillId="0" borderId="63" xfId="0" applyFont="1" applyBorder="1" applyAlignment="1">
      <alignment wrapText="1"/>
    </xf>
    <xf numFmtId="0" fontId="3" fillId="0" borderId="8" xfId="0" applyFont="1" applyBorder="1" applyAlignment="1">
      <alignment vertical="center"/>
    </xf>
    <xf numFmtId="0" fontId="27" fillId="0" borderId="4" xfId="0" applyFont="1" applyBorder="1" applyAlignment="1">
      <alignment horizontal="center" vertical="center" wrapText="1"/>
    </xf>
    <xf numFmtId="0" fontId="27" fillId="0" borderId="7" xfId="0" applyFont="1" applyBorder="1" applyAlignment="1">
      <alignment vertical="center"/>
    </xf>
    <xf numFmtId="0" fontId="28" fillId="4" borderId="29" xfId="0" applyFont="1" applyFill="1" applyBorder="1" applyAlignment="1">
      <alignment vertical="center"/>
    </xf>
    <xf numFmtId="0" fontId="27" fillId="0" borderId="30" xfId="0" applyFont="1" applyBorder="1" applyAlignment="1">
      <alignment vertical="center" wrapText="1"/>
    </xf>
    <xf numFmtId="0" fontId="27" fillId="0" borderId="29" xfId="0" applyFont="1" applyBorder="1" applyAlignment="1">
      <alignment vertical="center" wrapText="1"/>
    </xf>
    <xf numFmtId="0" fontId="8" fillId="0" borderId="29" xfId="0" applyFont="1" applyFill="1" applyBorder="1" applyAlignment="1">
      <alignment vertical="center" wrapText="1"/>
    </xf>
    <xf numFmtId="0" fontId="8" fillId="0" borderId="29"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7" fillId="0" borderId="3" xfId="0" applyFont="1" applyBorder="1" applyAlignment="1">
      <alignment horizontal="center" vertical="center"/>
    </xf>
    <xf numFmtId="0" fontId="27" fillId="0" borderId="5" xfId="0" applyFont="1" applyBorder="1" applyAlignment="1">
      <alignment vertical="center" wrapText="1"/>
    </xf>
    <xf numFmtId="0" fontId="24" fillId="4" borderId="7" xfId="0" applyFont="1" applyFill="1" applyBorder="1" applyAlignment="1">
      <alignment horizontal="center" wrapText="1"/>
    </xf>
    <xf numFmtId="1" fontId="25" fillId="8" borderId="3" xfId="0" applyNumberFormat="1" applyFont="1" applyFill="1" applyBorder="1" applyAlignment="1">
      <alignment horizontal="center"/>
    </xf>
    <xf numFmtId="164" fontId="25" fillId="12" borderId="5" xfId="0" applyNumberFormat="1" applyFont="1" applyFill="1" applyBorder="1" applyAlignment="1">
      <alignment horizontal="center"/>
    </xf>
    <xf numFmtId="0" fontId="27" fillId="0" borderId="1" xfId="0" applyFont="1" applyBorder="1" applyAlignment="1">
      <alignment horizontal="center"/>
    </xf>
    <xf numFmtId="0" fontId="27" fillId="0" borderId="3" xfId="0" applyFont="1" applyBorder="1" applyAlignment="1">
      <alignment horizontal="center"/>
    </xf>
    <xf numFmtId="0" fontId="3" fillId="3" borderId="5" xfId="0" applyFont="1" applyFill="1" applyBorder="1" applyAlignment="1"/>
    <xf numFmtId="0" fontId="3" fillId="3" borderId="32" xfId="0" applyFont="1" applyFill="1" applyBorder="1" applyAlignment="1"/>
    <xf numFmtId="0" fontId="3" fillId="3" borderId="6" xfId="0" applyFont="1" applyFill="1" applyBorder="1" applyAlignment="1"/>
    <xf numFmtId="0" fontId="3" fillId="0" borderId="2" xfId="0" applyFont="1" applyBorder="1" applyAlignment="1"/>
    <xf numFmtId="17"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xf numFmtId="0" fontId="1" fillId="4" borderId="2" xfId="0" applyFont="1" applyFill="1" applyBorder="1" applyAlignment="1"/>
    <xf numFmtId="164" fontId="0" fillId="0" borderId="2" xfId="0" applyNumberFormat="1" applyBorder="1" applyAlignment="1">
      <alignment horizontal="center"/>
    </xf>
    <xf numFmtId="164" fontId="0" fillId="0" borderId="2" xfId="0" applyNumberFormat="1" applyBorder="1" applyAlignment="1"/>
    <xf numFmtId="0" fontId="0" fillId="0" borderId="2" xfId="0" applyBorder="1" applyAlignment="1">
      <alignment wrapText="1"/>
    </xf>
    <xf numFmtId="0" fontId="0" fillId="0" borderId="4" xfId="0" applyBorder="1" applyAlignment="1">
      <alignment wrapText="1"/>
    </xf>
    <xf numFmtId="164" fontId="0" fillId="0" borderId="4" xfId="0" applyNumberFormat="1" applyBorder="1" applyAlignment="1">
      <alignment horizontal="center"/>
    </xf>
    <xf numFmtId="164" fontId="0" fillId="0" borderId="4" xfId="0" applyNumberFormat="1" applyBorder="1" applyAlignment="1"/>
    <xf numFmtId="0" fontId="0" fillId="2" borderId="0" xfId="0" applyFill="1" applyBorder="1" applyAlignment="1"/>
    <xf numFmtId="0" fontId="0" fillId="2" borderId="0" xfId="0" applyFill="1" applyAlignment="1"/>
    <xf numFmtId="0" fontId="3" fillId="0" borderId="51" xfId="0" applyFont="1" applyBorder="1" applyAlignment="1"/>
    <xf numFmtId="0" fontId="0" fillId="0" borderId="50" xfId="0" applyBorder="1" applyAlignment="1"/>
    <xf numFmtId="0" fontId="1" fillId="4" borderId="51" xfId="0" applyFont="1" applyFill="1" applyBorder="1" applyAlignment="1"/>
    <xf numFmtId="164" fontId="0" fillId="0" borderId="48" xfId="0" applyNumberFormat="1" applyBorder="1" applyAlignment="1">
      <alignment horizontal="center"/>
    </xf>
    <xf numFmtId="164" fontId="0" fillId="0" borderId="48" xfId="0" applyNumberFormat="1" applyBorder="1" applyAlignment="1"/>
    <xf numFmtId="164" fontId="0" fillId="0" borderId="49" xfId="0" applyNumberFormat="1" applyBorder="1" applyAlignment="1"/>
    <xf numFmtId="164" fontId="0" fillId="0" borderId="52" xfId="0" applyNumberFormat="1" applyBorder="1" applyAlignment="1">
      <alignment horizontal="center"/>
    </xf>
    <xf numFmtId="164" fontId="0" fillId="0" borderId="52" xfId="0" applyNumberFormat="1" applyBorder="1" applyAlignment="1"/>
    <xf numFmtId="164" fontId="0" fillId="0" borderId="53" xfId="0" applyNumberFormat="1" applyBorder="1" applyAlignment="1"/>
    <xf numFmtId="0" fontId="0" fillId="0" borderId="54" xfId="0" applyBorder="1" applyAlignment="1">
      <alignment wrapText="1"/>
    </xf>
    <xf numFmtId="0" fontId="3" fillId="3" borderId="5" xfId="0" applyFont="1" applyFill="1" applyBorder="1" applyAlignment="1">
      <alignment horizontal="center"/>
    </xf>
    <xf numFmtId="0" fontId="3" fillId="3" borderId="32" xfId="0" applyFont="1" applyFill="1" applyBorder="1" applyAlignment="1">
      <alignment horizont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cellXfs>
  <cellStyles count="1">
    <cellStyle name="Normal" xfId="0" builtinId="0"/>
  </cellStyles>
  <dxfs count="189">
    <dxf>
      <font>
        <b/>
        <i val="0"/>
        <strike val="0"/>
        <condense val="0"/>
        <extend val="0"/>
        <outline val="0"/>
        <shadow val="0"/>
        <u val="none"/>
        <vertAlign val="baseline"/>
        <sz val="18"/>
        <color theme="1"/>
        <name val="Calibri"/>
        <family val="2"/>
        <scheme val="minor"/>
      </font>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ont>
        <strike val="0"/>
        <outline val="0"/>
        <shadow val="0"/>
        <u val="none"/>
        <vertAlign val="baseline"/>
        <sz val="12"/>
        <name val="Calibri"/>
        <family val="2"/>
        <scheme val="minor"/>
      </font>
    </dxf>
    <dxf>
      <border>
        <bottom style="thin">
          <color theme="4"/>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border>
    </dxf>
    <dxf>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alignment horizontal="general" vertical="center" textRotation="0" wrapText="1" indent="0" justifyLastLine="0" shrinkToFit="0" readingOrder="0"/>
      <border diagonalUp="0" diagonalDown="0" outline="0">
        <left/>
        <right style="thin">
          <color theme="7" tint="-0.24994659260841701"/>
        </right>
        <top style="thin">
          <color theme="7" tint="-0.24994659260841701"/>
        </top>
        <bottom style="thin">
          <color theme="7" tint="-0.24994659260841701"/>
        </bottom>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vertical="center" textRotation="0" indent="0" justifyLastLine="0" shrinkToFit="0" readingOrder="0"/>
    </dxf>
    <dxf>
      <border>
        <bottom style="thin">
          <color theme="7" tint="-0.24994659260841701"/>
        </bottom>
      </border>
    </dxf>
    <dxf>
      <alignment vertical="center" textRotation="0" indent="0" justifyLastLine="0" shrinkToFit="0" readingOrder="0"/>
      <border diagonalUp="0" diagonalDown="0" outline="0">
        <left style="thin">
          <color theme="7" tint="-0.24994659260841701"/>
        </left>
        <right style="thin">
          <color theme="7" tint="-0.24994659260841701"/>
        </right>
        <top/>
        <bottom/>
      </border>
    </dxf>
    <dxf>
      <alignment vertical="bottom"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bottom/>
        <vertical style="thin">
          <color theme="7" tint="-0.24994659260841701"/>
        </vertical>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bottom/>
        <vertical style="thin">
          <color theme="7" tint="-0.24994659260841701"/>
        </vertical>
        <horizontal/>
      </border>
    </dxf>
    <dxf>
      <alignment horizontal="general" vertical="top" textRotation="0" wrapText="1" indent="0" justifyLastLine="0" shrinkToFit="0" readingOrder="0"/>
      <border diagonalUp="0" diagonalDown="0">
        <left/>
        <right style="thin">
          <color theme="7" tint="-0.24994659260841701"/>
        </right>
        <top/>
        <bottom/>
        <vertical style="thin">
          <color theme="7" tint="-0.24994659260841701"/>
        </vertical>
        <horizontal/>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bottom"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alignment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fill>
        <patternFill patternType="solid">
          <fgColor indexed="64"/>
          <bgColor theme="7" tint="-0.249977111117893"/>
        </patternFill>
      </fill>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 formatCode="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ont>
        <b val="0"/>
        <i val="0"/>
        <strike val="0"/>
        <condense val="0"/>
        <extend val="0"/>
        <outline val="0"/>
        <shadow val="0"/>
        <u val="none"/>
        <vertAlign val="baseline"/>
        <sz val="11"/>
        <color theme="0"/>
        <name val="Calibri"/>
        <family val="2"/>
        <scheme val="minor"/>
      </font>
      <fill>
        <patternFill patternType="solid">
          <fgColor indexed="64"/>
          <bgColor theme="8" tint="-0.249977111117893"/>
        </patternFill>
      </fill>
      <alignment horizontal="center" vertical="bottom"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 formatCode="0"/>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ont>
        <strike val="0"/>
        <outline val="0"/>
        <shadow val="0"/>
        <u val="none"/>
        <vertAlign val="baseline"/>
        <color theme="1"/>
        <name val="Calibri"/>
        <family val="2"/>
        <scheme val="minor"/>
      </font>
      <fill>
        <patternFill patternType="solid">
          <fgColor indexed="64"/>
          <bgColor theme="8" tint="0.39997558519241921"/>
        </patternFill>
      </fill>
      <alignment horizontal="center" vertical="bottom"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vertical="bottom" textRotation="0" indent="0" justifyLastLine="0" shrinkToFit="0" readingOrder="0"/>
      <border diagonalUp="0" diagonalDown="0" outline="0">
        <left style="thin">
          <color rgb="FF0070C0"/>
        </left>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indent="0" justifyLastLine="0" shrinkToFit="0" readingOrder="0"/>
      <border diagonalUp="0" diagonalDown="0" outline="0">
        <left style="thin">
          <color rgb="FF0070C0"/>
        </left>
        <right style="thin">
          <color rgb="FF0070C0"/>
        </right>
        <top/>
        <bottom/>
      </border>
    </dxf>
    <dxf>
      <alignment horizontal="general" vertical="bottom" textRotation="0" wrapText="1" indent="0" justifyLastLine="0" shrinkToFit="0" readingOrder="0"/>
      <border diagonalUp="0" diagonalDown="0" outline="0">
        <left/>
        <right style="thin">
          <color rgb="FF0070C0"/>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horizontal="general"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bottom/>
      </border>
    </dxf>
    <dxf>
      <alignment vertical="bottom" textRotation="0" indent="0" justifyLastLine="0" shrinkToFit="0" readingOrder="0"/>
      <border diagonalUp="0" diagonalDown="0" outline="0">
        <left/>
        <right style="thin">
          <color theme="8" tint="-0.24994659260841701"/>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vertical="bottom" textRotation="0" indent="0" justifyLastLine="0" shrinkToFit="0" readingOrder="0"/>
      <border diagonalUp="0" diagonalDown="0" outline="0">
        <left style="thin">
          <color theme="8" tint="-0.24994659260841701"/>
        </left>
        <right style="thin">
          <color theme="8"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188" dataDxfId="187" tableBorderDxfId="186">
  <tableColumns count="14">
    <tableColumn id="1" xr3:uid="{CE0FC2B5-90BE-4439-A782-5E0BA41BEFBC}" name="Long Term Care Indicators" dataDxfId="185"/>
    <tableColumn id="2" xr3:uid="{A12A4796-C5C1-4B05-A1C9-A020DFBF8B84}" name="2019_x000a_April" dataDxfId="184"/>
    <tableColumn id="3" xr3:uid="{51C82B4E-3931-43B0-BCCC-194AF461F5D7}" name="2019_x000a_May" dataDxfId="183"/>
    <tableColumn id="4" xr3:uid="{80E22222-9082-4865-9F02-EE323AB57E16}" name="2019_x000a_June" dataDxfId="182"/>
    <tableColumn id="5" xr3:uid="{0F92F9B2-4ACA-404F-B5D2-E5B19C0EF78C}" name="2019_x000a_July" dataDxfId="181"/>
    <tableColumn id="6" xr3:uid="{067918FB-09AC-4619-AA79-3496C5AB0D36}" name="2019_x000a_Aug." dataDxfId="180"/>
    <tableColumn id="7" xr3:uid="{FB5EE280-B6E6-46A2-9E4B-F4AB08F84629}" name="Column4" dataDxfId="179"/>
    <tableColumn id="8" xr3:uid="{CB72E3DB-663B-4661-A658-6DE58B9E0370}" name="Column5" dataDxfId="178"/>
    <tableColumn id="9" xr3:uid="{D12CE1B9-D20B-49C3-9C1A-2E595911E253}" name="Column6" dataDxfId="177"/>
    <tableColumn id="10" xr3:uid="{54557980-A75E-434D-BC05-EBCFD15CC6C3}" name="Column7" dataDxfId="176"/>
    <tableColumn id="11" xr3:uid="{0670C2C5-4F00-4656-8F7D-F88F6FF5543E}" name="Column8" dataDxfId="175"/>
    <tableColumn id="12" xr3:uid="{6E1EC3B7-C019-4ED9-B023-C9CA5F75B0F4}" name="Column9" dataDxfId="174"/>
    <tableColumn id="13" xr3:uid="{8D26D3C2-3EB7-43D9-B571-B12B2854343B}" name="Column10" dataDxfId="173"/>
    <tableColumn id="14" xr3:uid="{A55CD085-52BA-410D-8D48-E6F6A212DB6A}" name="Column11" dataDxfId="172"/>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tableBorderDxfId="103">
  <tableColumns count="3">
    <tableColumn id="1" xr3:uid="{EEA5B504-D218-461F-9980-0104BDAE7DF0}" name="Fairview - Apt. - Indicators" dataDxfId="102"/>
    <tableColumn id="2" xr3:uid="{058DE2C1-465D-4D09-85CA-E222DD4BDA3E}" name="Number" dataDxfId="101"/>
    <tableColumn id="3" xr3:uid="{6741DE40-E9DF-47C0-8F30-D9FF7AE87276}" name="Narrative"/>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tableBorderDxfId="100">
  <tableColumns count="3">
    <tableColumn id="1" xr3:uid="{8A23F655-45CE-47B3-9436-36A1206900CD}" name="Long Term Care Indicators"/>
    <tableColumn id="2" xr3:uid="{45A77510-0CDA-43D2-AB73-0D0C10573322}" name="Number" dataDxfId="99"/>
    <tableColumn id="3" xr3:uid="{52CFE416-C722-4542-8475-9D6E30B006CC}" name="Narrative"/>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tableBorderDxfId="98">
  <tableColumns count="3">
    <tableColumn id="1" xr3:uid="{9BF9F315-52E7-4859-BC27-29136FF045FD}" name="Fairview - Apt. - Indicators" dataDxfId="97"/>
    <tableColumn id="2" xr3:uid="{406609BD-D003-4955-8834-626D925F856B}" name="Number" dataDxfId="96"/>
    <tableColumn id="3" xr3:uid="{C7645823-0B93-42A7-8309-8F31345E07DE}" name="Narrative"/>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tableBorderDxfId="95">
  <tableColumns count="3">
    <tableColumn id="1" xr3:uid="{0E61812A-B51F-45B7-9F38-2671F839061F}" name="Long Term Care Indicators"/>
    <tableColumn id="2" xr3:uid="{98BBC0AA-4D3C-4129-B0FA-849478791E0C}" name="Number" dataDxfId="94"/>
    <tableColumn id="3" xr3:uid="{B946B0C5-98CE-4587-BF95-F90EE737EC18}" name="Narrative"/>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42" totalsRowShown="0" tableBorderDxfId="93">
  <tableColumns count="3">
    <tableColumn id="1" xr3:uid="{928A77A7-09E3-4C76-97C3-FE3242247F25}" name="Fairview - Apt. - Indicators" dataDxfId="92"/>
    <tableColumn id="2" xr3:uid="{001F0654-73AB-4279-A182-B65FF9DC1F82}" name="Number" dataDxfId="91"/>
    <tableColumn id="3" xr3:uid="{EFA833AF-376E-4C61-852B-D188447C634A}" name="Narrative"/>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90">
  <tableColumns count="3">
    <tableColumn id="1" xr3:uid="{4228CD00-A5A0-4719-B2D6-65D8071A676C}" name="Long Term Care Indicators"/>
    <tableColumn id="2" xr3:uid="{F71691EA-1801-46C5-AF36-80A107D688F8}" name="Number" dataDxfId="89"/>
    <tableColumn id="3" xr3:uid="{84BD9452-1677-49DA-A96F-7C26FEA36F7F}" name="Narrative"/>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tableBorderDxfId="88">
  <tableColumns count="3">
    <tableColumn id="1" xr3:uid="{1C87DE99-1721-4909-A3F0-E853E80543C0}" name="Fairview - Apt. - Indicators" dataDxfId="87"/>
    <tableColumn id="2" xr3:uid="{50A457DE-C678-42D6-89E1-697DD17E8304}" name="Number" dataDxfId="86"/>
    <tableColumn id="3" xr3:uid="{228AE46E-F1D8-4294-BC12-938D8853CB05}" name="Narrative"/>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85" headerRowBorderDxfId="84" tableBorderDxfId="83" totalsRowBorderDxfId="82">
  <tableColumns count="3">
    <tableColumn id="1" xr3:uid="{3546430A-F843-4797-B655-8F99B97AEAE9}" name="Long Term Care Indicators" dataDxfId="81"/>
    <tableColumn id="2" xr3:uid="{AF3DC883-8EAD-49A8-ABB4-3C6090C298DA}" name="Number" dataDxfId="80"/>
    <tableColumn id="3" xr3:uid="{04CF0283-364C-42B4-AB8A-C8063592E79A}" name="Narrative" dataDxfId="79"/>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78" headerRowBorderDxfId="77" tableBorderDxfId="76" totalsRowBorderDxfId="75">
  <tableColumns count="3">
    <tableColumn id="1" xr3:uid="{03D0FBD0-8730-4887-BF50-5582A3020B6D}" name="Fairview - Apt. - Indicators" dataDxfId="74"/>
    <tableColumn id="2" xr3:uid="{081A6819-E514-4874-BB6E-A16EB8DAD906}" name="Number" dataDxfId="73"/>
    <tableColumn id="3" xr3:uid="{577CA76E-EC85-49EF-A00D-D844BBA20157}" name="Narrative" dataDxfId="72"/>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71" headerRowBorderDxfId="70" tableBorderDxfId="69" totalsRowBorderDxfId="68">
  <tableColumns count="3">
    <tableColumn id="1" xr3:uid="{2DCB5CCB-F83C-47EB-9E22-226A12C9FD89}" name="Long Term Care Indicators" dataDxfId="67"/>
    <tableColumn id="2" xr3:uid="{87229C2A-8C10-4840-8545-5096CC228F0C}" name="Number" dataDxfId="66"/>
    <tableColumn id="3" xr3:uid="{7640CAC3-ECA6-4994-9DC6-727159CAF6CE}" name="April 2019 Narrative" dataDxfId="6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4" totalsRowShown="0" headerRowDxfId="171" dataDxfId="170" tableBorderDxfId="169">
  <tableColumns count="14">
    <tableColumn id="1" xr3:uid="{D6EDE780-A04E-41DE-98E8-98C25CE42E97}" name="Fairview - Apt. - Indicators" dataDxfId="168"/>
    <tableColumn id="2" xr3:uid="{10AA91C8-9C49-4E80-8564-17361EF5F83E}" name="2019_x000a_April" dataDxfId="167"/>
    <tableColumn id="3" xr3:uid="{847049E1-3EF3-483D-A8D4-2141B859B098}" name="2019_x000a_May" dataDxfId="166"/>
    <tableColumn id="4" xr3:uid="{836575A4-9F69-4B0F-AF29-C6A8381F4ABB}" name="2019_x000a_June" dataDxfId="165"/>
    <tableColumn id="5" xr3:uid="{3A000916-81F0-4DBE-939F-342824E4435F}" name="2019_x000a_July" dataDxfId="164"/>
    <tableColumn id="6" xr3:uid="{F0ED5F87-E0D8-4CCE-A467-B9E58180FD44}" name="2019_x000a_Aug." dataDxfId="163"/>
    <tableColumn id="7" xr3:uid="{A84A90F9-C50C-473A-B98A-3FB9BF7D30F2}" name="Column5" dataDxfId="162"/>
    <tableColumn id="8" xr3:uid="{FE08875A-4588-4D10-AFF5-EB67A1A3B46C}" name="Column6" dataDxfId="161"/>
    <tableColumn id="9" xr3:uid="{356935E8-7922-4758-A885-C554D1558240}" name="Column7" dataDxfId="160"/>
    <tableColumn id="10" xr3:uid="{70DED73F-05E3-4448-BAAC-C959BF707835}" name="Column8" dataDxfId="159"/>
    <tableColumn id="11" xr3:uid="{6AB193BD-F1D1-436F-AA34-E8CA4F04E4AA}" name="Column9" dataDxfId="158"/>
    <tableColumn id="12" xr3:uid="{B5CEB2B3-55BB-46F0-AA1C-04F7230D7258}" name="Column10" dataDxfId="157"/>
    <tableColumn id="13" xr3:uid="{A532935E-6E54-4CDC-938E-9B999DF136C8}" name="Column11" dataDxfId="156"/>
    <tableColumn id="14" xr3:uid="{FE34A5D1-D464-4FBC-B4F3-9E6DB380EC12}" name="Column12" dataDxfId="155"/>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64" headerRowBorderDxfId="63" tableBorderDxfId="62" totalsRowBorderDxfId="61">
  <tableColumns count="3">
    <tableColumn id="1" xr3:uid="{73170E69-E421-4C7F-B746-664D708BE622}" name="Fairview - Apt. - Indicators" dataDxfId="60"/>
    <tableColumn id="2" xr3:uid="{6C100E68-CCD0-49C9-A18E-14223A5024C3}" name="Number" dataDxfId="59"/>
    <tableColumn id="3" xr3:uid="{6FEBA74A-F288-4005-BF4F-44BD3BE84219}" name="April 2019 Narrative" dataDxfId="58"/>
  </tableColumns>
  <tableStyleInfo name="TableStyleMedium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57" headerRowBorderDxfId="56" tableBorderDxfId="55" totalsRowBorderDxfId="54">
  <tableColumns count="3">
    <tableColumn id="1" xr3:uid="{92676989-3AA1-4975-9418-9B8928287820}" name="Long Term Care Indicators" dataDxfId="53"/>
    <tableColumn id="2" xr3:uid="{132B2CE3-495C-4625-9555-FFC9F4259211}" name="Number" dataDxfId="52"/>
    <tableColumn id="3" xr3:uid="{3D015FE9-C793-431B-8A6A-715EE7987070}" name="May 2019 Narrative" dataDxfId="51"/>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50" tableBorderDxfId="49">
  <tableColumns count="3">
    <tableColumn id="1" xr3:uid="{CD4A8DE9-0BE2-472F-B458-5A5538D60622}" name="Fairview - Apt. - Indicators" dataDxfId="48"/>
    <tableColumn id="2" xr3:uid="{C14650FD-02B6-4AC6-96DD-73F5CC238E2D}" name="Number" dataDxfId="47"/>
    <tableColumn id="3" xr3:uid="{CD2DE305-24FC-46D7-A97C-68D3730B66C3}" name="May 2019 Narrative" dataDxfId="46"/>
  </tableColumns>
  <tableStyleInfo name="TableStyleMedium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45" headerRowBorderDxfId="44" tableBorderDxfId="43" totalsRowBorderDxfId="42">
  <tableColumns count="3">
    <tableColumn id="1" xr3:uid="{96DE7B96-02EE-422C-8161-464C0CB94F2D}" name="Long Term Care Indicators" dataDxfId="41"/>
    <tableColumn id="2" xr3:uid="{E2CD4E70-F4F4-4B5D-A88F-7140A8AF6FD8}" name="Number" dataDxfId="40"/>
    <tableColumn id="3" xr3:uid="{3C43AB22-89EA-4612-86B6-AA92248D971D}" name="2019 June Narrative" dataDxfId="39"/>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headerRowDxfId="38" dataDxfId="36" headerRowBorderDxfId="37" tableBorderDxfId="35" totalsRowBorderDxfId="34">
  <tableColumns count="3">
    <tableColumn id="1" xr3:uid="{BD13524E-E692-4D43-A24A-5E07DD3B5982}" name="Fairview - Apt. - Indicators" dataDxfId="33"/>
    <tableColumn id="2" xr3:uid="{634C8274-AB51-4B09-9042-C9E25A3681CD}" name="2019_x000a_Number" dataDxfId="32"/>
    <tableColumn id="3" xr3:uid="{980D4911-732B-4271-8D4F-C14631D46CB6}" name="2019 June Narrative" dataDxfId="31"/>
  </tableColumns>
  <tableStyleInfo name="TableStyleMedium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30" dataDxfId="29" tableBorderDxfId="28">
  <tableColumns count="3">
    <tableColumn id="1" xr3:uid="{E8F63E88-EB95-4821-8850-871C63A169EA}" name="Long Term Care Indicators" dataDxfId="27"/>
    <tableColumn id="2" xr3:uid="{73AC485F-EAF6-4C39-9FB8-8638108CFC1B}" name="Number" dataDxfId="26"/>
    <tableColumn id="3" xr3:uid="{B67CFC81-9EDD-4C7E-A7C8-E9CA469D307B}" name="July 2019 Narrative" dataDxfId="25"/>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24" dataDxfId="22" headerRowBorderDxfId="23" tableBorderDxfId="21" totalsRowBorderDxfId="20">
  <tableColumns count="3">
    <tableColumn id="1" xr3:uid="{53EE3CB3-D79A-4C80-BE8E-81BCA43625EB}" name="Fairview - Apt. - Indicators" dataDxfId="19"/>
    <tableColumn id="2" xr3:uid="{9982F5C2-0908-4520-84B7-E83BF7FF29C2}" name="Number" dataDxfId="18"/>
    <tableColumn id="3" xr3:uid="{3D0941B7-42BF-4221-8707-77B616D72647}" name="July 2019 Narrative" dataDxfId="17"/>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6" dataDxfId="14" headerRowBorderDxfId="15" tableBorderDxfId="13" totalsRowBorderDxfId="12">
  <tableColumns count="3">
    <tableColumn id="1" xr3:uid="{1D500255-E057-4BC5-ADB3-50F111CCDCA6}" name="Long Term Care Indicators" dataDxfId="11"/>
    <tableColumn id="2" xr3:uid="{3DDB1F6E-8FEB-499D-9D5F-7DFE5A3602E1}" name="August_x000a_Number" dataDxfId="10"/>
    <tableColumn id="3" xr3:uid="{6E36F377-1E91-4733-8127-4DFAA5EEFD2A}" name="August 2019 - Narrative" dataDxfId="9"/>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headerRowDxfId="8" dataDxfId="6" headerRowBorderDxfId="7" tableBorderDxfId="5" totalsRowBorderDxfId="4">
  <tableColumns count="3">
    <tableColumn id="1" xr3:uid="{66E5B216-B1CF-4EF3-A61F-9359F8B26114}" name="Fairview - Apt. - Indicators" dataDxfId="3"/>
    <tableColumn id="2" xr3:uid="{9A828776-B2C6-4DCA-959B-A5E775CE49A6}" name="August_x000a_Number" dataDxfId="2"/>
    <tableColumn id="3" xr3:uid="{81A2EB23-4BCE-448E-BE44-73BBA2AD7713}" name="August 2019 - Narrative" dataDxfId="1"/>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54" headerRowBorderDxfId="153" tableBorderDxfId="152" totalsRowBorderDxfId="151">
  <tableColumns count="15">
    <tableColumn id="1" xr3:uid="{1BA35FDD-5FCB-4852-95C2-A7973706D90B}" name="Long Term Care Indicators" dataDxfId="150"/>
    <tableColumn id="8" xr3:uid="{6361A66B-905F-4AE5-8AD8-3775F2ED6538}" name="Sept._x000a_2018" dataDxfId="149">
      <calculatedColumnFormula>Table1513[[#This Row],[Number]]</calculatedColumnFormula>
    </tableColumn>
    <tableColumn id="9" xr3:uid="{5C21DAAB-2066-4A26-A2EC-950CAFFB46ED}" name="Oct._x000a_2018" dataDxfId="148">
      <calculatedColumnFormula>Table1511[[#This Row],[Number]]</calculatedColumnFormula>
    </tableColumn>
    <tableColumn id="10" xr3:uid="{F85FE4C5-E932-4DD4-A567-81C07B56EF9D}" name="Nov. 2018" dataDxfId="147">
      <calculatedColumnFormula>Table159[[#This Row],[Number]]</calculatedColumnFormula>
    </tableColumn>
    <tableColumn id="11" xr3:uid="{25309180-DB49-4ADB-9A6C-ABD9EF6CDB8B}" name="Dec._x000a_2018" dataDxfId="146">
      <calculatedColumnFormula>Table157[[#This Row],[Number]]</calculatedColumnFormula>
    </tableColumn>
    <tableColumn id="12" xr3:uid="{10F5D83B-9458-4586-A02D-119EB9049364}" name="Jan._x000a_2019" dataDxfId="145">
      <calculatedColumnFormula>Table1[[#This Row],[Number]]</calculatedColumnFormula>
    </tableColumn>
    <tableColumn id="13" xr3:uid="{C9366CC4-A8AA-4C30-8EF8-1166D864AE40}" name="Feb._x000a_2019" dataDxfId="144">
      <calculatedColumnFormula>Table15[[#This Row],[Number]]</calculatedColumnFormula>
    </tableColumn>
    <tableColumn id="14" xr3:uid="{F8C74543-D86E-4363-8EF4-A4A2358F516B}" name="Mar._x000a_2019" dataDxfId="143">
      <calculatedColumnFormula>Table125[[#This Row],[Number]]</calculatedColumnFormula>
    </tableColumn>
    <tableColumn id="17" xr3:uid="{61CB13BA-41D5-408A-9E1D-71FDF35AD63D}" name="Apr._x000a_2019" dataDxfId="142">
      <calculatedColumnFormula>Table123[[#This Row],[Number]]</calculatedColumnFormula>
    </tableColumn>
    <tableColumn id="2" xr3:uid="{AEF04273-E21F-46C1-A6C7-89C467D84BED}" name="May_x000a_2019" dataDxfId="141">
      <calculatedColumnFormula>Table1521[[#This Row],[Number]]</calculatedColumnFormula>
    </tableColumn>
    <tableColumn id="3" xr3:uid="{72CACEBC-F39B-4488-8CEF-21282D58F2B6}" name="June_x000a_2019" dataDxfId="140"/>
    <tableColumn id="4" xr3:uid="{719F6C3B-D596-4F4D-86B3-52AAEC471F28}" name="July_x000a_2019" dataDxfId="139"/>
    <tableColumn id="15" xr3:uid="{7E1365E7-927F-4127-8D97-A9301286CBDA}" name="Aug._x000a_2019" dataDxfId="138"/>
    <tableColumn id="5" xr3:uid="{C895C4C4-2565-40B8-9A6B-18E95D61A6B1}" name="12_x000a_ Month Sum" dataDxfId="137"/>
    <tableColumn id="6" xr3:uid="{5F9795D6-0174-42E9-AE0A-51AC193E9DFF}" name="12  _x000a_Month_x000a_ Average" dataDxfId="136">
      <calculatedColumnFormula>AVERAGE(Table1527[[#This Row],[Sept.
2018]:[Aug.
2019]])</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135" headerRowBorderDxfId="134" tableBorderDxfId="133" totalsRowBorderDxfId="132">
  <tableColumns count="15">
    <tableColumn id="1" xr3:uid="{2C5AA0AC-3F33-4632-A4FB-0BE46E59FF8E}" name="Fairview - Apt. - Indicators" dataDxfId="131"/>
    <tableColumn id="7" xr3:uid="{79441A68-5C2E-456A-B6D6-C2446C53A0A5}" name="Sept._x000a_2018" dataDxfId="130">
      <calculatedColumnFormula>September!B22</calculatedColumnFormula>
    </tableColumn>
    <tableColumn id="8" xr3:uid="{EFABC8DD-D38E-4509-927C-45DE591BF054}" name="Oct._x000a_2018" dataDxfId="129">
      <calculatedColumnFormula>October!B22</calculatedColumnFormula>
    </tableColumn>
    <tableColumn id="9" xr3:uid="{359056E4-CB92-46EA-AEEE-BBFCE02679E1}" name="Nov. 2018" dataDxfId="128">
      <calculatedColumnFormula>November!B22</calculatedColumnFormula>
    </tableColumn>
    <tableColumn id="10" xr3:uid="{E22BDE76-7559-4AEF-A7E8-47A418C53083}" name="Dec._x000a_2018" dataDxfId="127">
      <calculatedColumnFormula>December!B22</calculatedColumnFormula>
    </tableColumn>
    <tableColumn id="11" xr3:uid="{641606BE-8B29-4578-89A9-723E11EE5501}" name="Jan._x000a_2019" dataDxfId="126">
      <calculatedColumnFormula>January!B22</calculatedColumnFormula>
    </tableColumn>
    <tableColumn id="12" xr3:uid="{6F8F0228-AFAF-47A7-8324-5E26F77126BC}" name="Feb._x000a_2019" dataDxfId="125">
      <calculatedColumnFormula>February!B22</calculatedColumnFormula>
    </tableColumn>
    <tableColumn id="13" xr3:uid="{20C9CC50-F5B7-42DC-9A02-31A9E226D9DD}" name="Mar._x000a_2019" dataDxfId="124">
      <calculatedColumnFormula>March!B22</calculatedColumnFormula>
    </tableColumn>
    <tableColumn id="14" xr3:uid="{AC5410D7-04D0-41FF-87CF-3EDED5494313}" name="Apr._x000a_2019" dataDxfId="123">
      <calculatedColumnFormula>April!B22</calculatedColumnFormula>
    </tableColumn>
    <tableColumn id="15" xr3:uid="{2C588945-14B4-46D8-ADC0-953C64B9AD7F}" name="May_x000a_2019" dataDxfId="122">
      <calculatedColumnFormula>May!B22</calculatedColumnFormula>
    </tableColumn>
    <tableColumn id="2" xr3:uid="{2903DEB6-C54D-4BEB-B8B3-7ABD7D4BB4FD}" name="June_x000a_2019" dataDxfId="121"/>
    <tableColumn id="3" xr3:uid="{88BE3E99-6990-4D26-AE81-98980299AD16}" name="July_x000a_2019" dataDxfId="120"/>
    <tableColumn id="16" xr3:uid="{A0DDE2D5-BA60-4D3E-887D-EDD591E40A44}" name="Aug._x000a_2019" dataDxfId="119"/>
    <tableColumn id="4" xr3:uid="{8CAF1420-A9B7-48F5-B181-EB24076C14F5}" name="12 _x000a_Month Sum" dataDxfId="118">
      <calculatedColumnFormula>SUM(Table14628[[#This Row],[Sept.
2018]:[Aug.
2019]])</calculatedColumnFormula>
    </tableColumn>
    <tableColumn id="5" xr3:uid="{201C8A10-EB38-4A0A-9F7A-D3837032C049}" name="12 _x000a_Month Average" dataDxfId="117">
      <calculatedColumnFormula>AVERAGE(Table14628[[#This Row],[Sept.
2018]:[Aug.
2019]])</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tableBorderDxfId="116">
  <tableColumns count="3">
    <tableColumn id="1" xr3:uid="{269F8DC3-2AA4-4CB0-914F-D09C776FE6BC}" name="Long Term Care Indicators"/>
    <tableColumn id="2" xr3:uid="{AEFB6BC3-7016-4DC3-8368-FEA933C44FE2}" name="Number" dataDxfId="115"/>
    <tableColumn id="3" xr3:uid="{11DD17B2-251D-4456-80AF-2F37B0FD6188}" name="Narrative"/>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tableBorderDxfId="114">
  <tableColumns count="3">
    <tableColumn id="1" xr3:uid="{B5F9D283-70D6-488B-8FE0-3937B08363EE}" name="Fairview - Apt. - Indicators" dataDxfId="113"/>
    <tableColumn id="2" xr3:uid="{F3DBC62D-CB36-475D-A123-EB2953AE5723}" name="Number" dataDxfId="112"/>
    <tableColumn id="3" xr3:uid="{19CCAE1F-23F7-4A8D-B4A8-620226E26545}" name="Narrative" dataDxfId="111"/>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tableBorderDxfId="110">
  <tableColumns count="3">
    <tableColumn id="1" xr3:uid="{D9794621-7332-4E4B-9E05-ADE11D858B02}" name="Long Term Care Indicators"/>
    <tableColumn id="2" xr3:uid="{347616D6-4AF7-4A32-9AFC-A35F60F5D7BD}" name="Number" dataDxfId="109"/>
    <tableColumn id="3" xr3:uid="{1EEC0929-5296-46D4-AE4E-139017835316}" name="Narrative"/>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tableBorderDxfId="108">
  <tableColumns count="3">
    <tableColumn id="1" xr3:uid="{8C291341-96DB-4700-9CD5-787381056CBE}" name="Fairview - Apt. - Indicators" dataDxfId="107"/>
    <tableColumn id="2" xr3:uid="{6C9CDE48-A761-4BF2-B3FE-F211B6797B6A}" name="Number" dataDxfId="106"/>
    <tableColumn id="3" xr3:uid="{AD3F278B-16B8-48A0-BA1E-6645A94BB072}" name="Narrative"/>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tableBorderDxfId="105">
  <tableColumns count="3">
    <tableColumn id="1" xr3:uid="{52F2F74C-5573-4D0A-B1E0-1EC9B9AEA4AA}" name="Long Term Care Indicators"/>
    <tableColumn id="2" xr3:uid="{EEA63A49-5272-4C4F-B680-D60CB4868DFB}" name="Number" dataDxfId="104"/>
    <tableColumn id="3" xr3:uid="{D3239B7B-E5D5-4704-BF5B-A13DE782F748}" name="Narrativ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Q34"/>
  <sheetViews>
    <sheetView workbookViewId="0">
      <selection activeCell="P19" sqref="P19"/>
    </sheetView>
  </sheetViews>
  <sheetFormatPr defaultRowHeight="15" x14ac:dyDescent="0.25"/>
  <cols>
    <col min="1" max="1" width="32.42578125" customWidth="1"/>
    <col min="2" max="2" width="10.42578125" style="3" customWidth="1"/>
    <col min="3" max="3" width="8.7109375" style="3" customWidth="1"/>
    <col min="4" max="4" width="10.28515625" customWidth="1"/>
    <col min="5" max="5" width="9.42578125" customWidth="1"/>
    <col min="6" max="14" width="10.28515625" customWidth="1"/>
    <col min="15" max="16" width="13.5703125" customWidth="1"/>
  </cols>
  <sheetData>
    <row r="1" spans="1:17" s="4" customFormat="1" ht="21.75" customHeight="1" x14ac:dyDescent="0.3">
      <c r="A1" s="167" t="s">
        <v>35</v>
      </c>
      <c r="B1" s="193" t="s">
        <v>36</v>
      </c>
      <c r="C1" s="194"/>
      <c r="D1" s="194"/>
      <c r="E1" s="194"/>
      <c r="F1" s="168"/>
      <c r="G1" s="168"/>
      <c r="H1" s="168"/>
      <c r="I1" s="168"/>
      <c r="J1" s="168"/>
      <c r="K1" s="168"/>
      <c r="L1" s="168"/>
      <c r="M1" s="168"/>
      <c r="N1" s="169"/>
    </row>
    <row r="2" spans="1:17" ht="30.75" x14ac:dyDescent="0.3">
      <c r="A2" s="170" t="s">
        <v>2</v>
      </c>
      <c r="B2" s="171" t="s">
        <v>167</v>
      </c>
      <c r="C2" s="171" t="s">
        <v>166</v>
      </c>
      <c r="D2" s="172" t="s">
        <v>228</v>
      </c>
      <c r="E2" s="172" t="s">
        <v>265</v>
      </c>
      <c r="F2" s="172" t="s">
        <v>268</v>
      </c>
      <c r="G2" s="173" t="s">
        <v>26</v>
      </c>
      <c r="H2" s="173" t="s">
        <v>27</v>
      </c>
      <c r="I2" s="173" t="s">
        <v>28</v>
      </c>
      <c r="J2" s="173" t="s">
        <v>29</v>
      </c>
      <c r="K2" s="173" t="s">
        <v>30</v>
      </c>
      <c r="L2" s="173" t="s">
        <v>31</v>
      </c>
      <c r="M2" s="173" t="s">
        <v>32</v>
      </c>
      <c r="N2" s="173" t="s">
        <v>33</v>
      </c>
      <c r="Q2" s="1"/>
    </row>
    <row r="3" spans="1:17" x14ac:dyDescent="0.25">
      <c r="A3" s="174" t="s">
        <v>0</v>
      </c>
      <c r="B3" s="175">
        <v>99.058333333333337</v>
      </c>
      <c r="C3" s="175">
        <v>99.09416666666668</v>
      </c>
      <c r="D3" s="175">
        <v>98.997500000000002</v>
      </c>
      <c r="E3" s="175">
        <v>99.144166666666692</v>
      </c>
      <c r="F3" s="175">
        <v>99.118333333333339</v>
      </c>
      <c r="G3" s="176"/>
      <c r="H3" s="176"/>
      <c r="I3" s="176"/>
      <c r="J3" s="176"/>
      <c r="K3" s="176"/>
      <c r="L3" s="176"/>
      <c r="M3" s="176"/>
      <c r="N3" s="176"/>
      <c r="P3" s="103"/>
    </row>
    <row r="4" spans="1:17" x14ac:dyDescent="0.25">
      <c r="A4" s="177" t="s">
        <v>4</v>
      </c>
      <c r="B4" s="175">
        <v>1.75</v>
      </c>
      <c r="C4" s="175">
        <v>1.6666666666666667</v>
      </c>
      <c r="D4" s="175">
        <v>1.6666666666666667</v>
      </c>
      <c r="E4" s="175">
        <v>1.4166666666666667</v>
      </c>
      <c r="F4" s="175">
        <v>1.25</v>
      </c>
      <c r="G4" s="176"/>
      <c r="H4" s="176"/>
      <c r="I4" s="176"/>
      <c r="J4" s="176"/>
      <c r="K4" s="176"/>
      <c r="L4" s="176"/>
      <c r="M4" s="176"/>
      <c r="N4" s="176"/>
      <c r="P4" s="103"/>
    </row>
    <row r="5" spans="1:17" x14ac:dyDescent="0.25">
      <c r="A5" s="177" t="s">
        <v>5</v>
      </c>
      <c r="B5" s="175">
        <v>1.75</v>
      </c>
      <c r="C5" s="175">
        <v>1.6666666666666667</v>
      </c>
      <c r="D5" s="175">
        <v>1.5</v>
      </c>
      <c r="E5" s="175">
        <v>1.1666666666666667</v>
      </c>
      <c r="F5" s="175">
        <v>1.3333333333333333</v>
      </c>
      <c r="G5" s="176"/>
      <c r="H5" s="176"/>
      <c r="I5" s="176"/>
      <c r="J5" s="176"/>
      <c r="K5" s="176"/>
      <c r="L5" s="176"/>
      <c r="M5" s="176"/>
      <c r="N5" s="176"/>
      <c r="P5" s="103"/>
    </row>
    <row r="6" spans="1:17" x14ac:dyDescent="0.25">
      <c r="A6" s="177" t="s">
        <v>6</v>
      </c>
      <c r="B6" s="175">
        <v>1.25</v>
      </c>
      <c r="C6" s="175">
        <v>1.5</v>
      </c>
      <c r="D6" s="175">
        <v>1.5833333333333333</v>
      </c>
      <c r="E6" s="175">
        <v>1.75</v>
      </c>
      <c r="F6" s="175">
        <v>1.75</v>
      </c>
      <c r="G6" s="176"/>
      <c r="H6" s="176"/>
      <c r="I6" s="176"/>
      <c r="J6" s="176"/>
      <c r="K6" s="176"/>
      <c r="L6" s="176"/>
      <c r="M6" s="176"/>
      <c r="N6" s="176"/>
      <c r="P6" s="103"/>
    </row>
    <row r="7" spans="1:17" x14ac:dyDescent="0.25">
      <c r="A7" s="177" t="s">
        <v>7</v>
      </c>
      <c r="B7" s="175">
        <v>1.25</v>
      </c>
      <c r="C7" s="175">
        <v>1.3333333333333333</v>
      </c>
      <c r="D7" s="175">
        <v>1.4166666666666667</v>
      </c>
      <c r="E7" s="175">
        <v>1.4166666666666667</v>
      </c>
      <c r="F7" s="175">
        <v>1.4166666666666667</v>
      </c>
      <c r="G7" s="176"/>
      <c r="H7" s="176"/>
      <c r="I7" s="176"/>
      <c r="J7" s="176"/>
      <c r="K7" s="176"/>
      <c r="L7" s="176"/>
      <c r="M7" s="176"/>
      <c r="N7" s="176"/>
      <c r="P7" s="103"/>
    </row>
    <row r="8" spans="1:17" x14ac:dyDescent="0.25">
      <c r="A8" s="177" t="s">
        <v>8</v>
      </c>
      <c r="B8" s="175">
        <v>2.1666666666666665</v>
      </c>
      <c r="C8" s="175">
        <v>2.4166666666666665</v>
      </c>
      <c r="D8" s="175">
        <v>2.5833333333333335</v>
      </c>
      <c r="E8" s="175">
        <v>2.5833333333333335</v>
      </c>
      <c r="F8" s="175">
        <v>2.5833333333333335</v>
      </c>
      <c r="G8" s="176"/>
      <c r="H8" s="176"/>
      <c r="I8" s="176"/>
      <c r="J8" s="176"/>
      <c r="K8" s="176"/>
      <c r="L8" s="176"/>
      <c r="M8" s="176"/>
      <c r="N8" s="176"/>
      <c r="P8" s="103"/>
    </row>
    <row r="9" spans="1:17" x14ac:dyDescent="0.25">
      <c r="A9" s="177" t="s">
        <v>9</v>
      </c>
      <c r="B9" s="175">
        <v>2.1666666666666665</v>
      </c>
      <c r="C9" s="175">
        <v>2.25</v>
      </c>
      <c r="D9" s="175">
        <v>2.5</v>
      </c>
      <c r="E9" s="175">
        <v>2.5833333333333335</v>
      </c>
      <c r="F9" s="175">
        <v>2.5833333333333335</v>
      </c>
      <c r="G9" s="176"/>
      <c r="H9" s="176"/>
      <c r="I9" s="176"/>
      <c r="J9" s="176"/>
      <c r="K9" s="176"/>
      <c r="L9" s="176"/>
      <c r="M9" s="176"/>
      <c r="N9" s="176"/>
      <c r="P9" s="103"/>
    </row>
    <row r="10" spans="1:17" x14ac:dyDescent="0.25">
      <c r="A10" s="177" t="s">
        <v>10</v>
      </c>
      <c r="B10" s="175">
        <v>0.16666666666666666</v>
      </c>
      <c r="C10" s="175">
        <v>0.25</v>
      </c>
      <c r="D10" s="175">
        <v>0.41666666666666669</v>
      </c>
      <c r="E10" s="175">
        <v>0.5</v>
      </c>
      <c r="F10" s="175">
        <v>0.58333333333333337</v>
      </c>
      <c r="G10" s="176"/>
      <c r="H10" s="176"/>
      <c r="I10" s="176"/>
      <c r="J10" s="176"/>
      <c r="K10" s="176"/>
      <c r="L10" s="176"/>
      <c r="M10" s="176"/>
      <c r="N10" s="176"/>
      <c r="P10" s="103"/>
    </row>
    <row r="11" spans="1:17" x14ac:dyDescent="0.25">
      <c r="A11" s="177" t="s">
        <v>11</v>
      </c>
      <c r="B11" s="175">
        <v>2.3333333333333335</v>
      </c>
      <c r="C11" s="175">
        <v>2.3333333333333335</v>
      </c>
      <c r="D11" s="175">
        <v>2.9166666666666665</v>
      </c>
      <c r="E11" s="175">
        <v>3.0833333333333335</v>
      </c>
      <c r="F11" s="175">
        <v>3.25</v>
      </c>
      <c r="G11" s="176"/>
      <c r="H11" s="176"/>
      <c r="I11" s="176"/>
      <c r="J11" s="176"/>
      <c r="K11" s="176"/>
      <c r="L11" s="176"/>
      <c r="M11" s="176"/>
      <c r="N11" s="176"/>
      <c r="P11" s="103"/>
    </row>
    <row r="12" spans="1:17" x14ac:dyDescent="0.25">
      <c r="A12" s="177" t="s">
        <v>12</v>
      </c>
      <c r="B12" s="175">
        <v>0</v>
      </c>
      <c r="C12" s="175">
        <v>0</v>
      </c>
      <c r="D12" s="175">
        <v>8.3333333333333329E-2</v>
      </c>
      <c r="E12" s="175">
        <v>8.3333333333333329E-2</v>
      </c>
      <c r="F12" s="175">
        <v>8.3333333333333329E-2</v>
      </c>
      <c r="G12" s="176"/>
      <c r="H12" s="176"/>
      <c r="I12" s="176"/>
      <c r="J12" s="176"/>
      <c r="K12" s="176"/>
      <c r="L12" s="176"/>
      <c r="M12" s="176"/>
      <c r="N12" s="176"/>
      <c r="P12" s="103"/>
    </row>
    <row r="13" spans="1:17" x14ac:dyDescent="0.25">
      <c r="A13" s="177" t="s">
        <v>13</v>
      </c>
      <c r="B13" s="175">
        <v>0.16666666666666666</v>
      </c>
      <c r="C13" s="175">
        <v>0.33333333333333331</v>
      </c>
      <c r="D13" s="175">
        <v>0.33333333333333331</v>
      </c>
      <c r="E13" s="175">
        <v>0.41666666666666669</v>
      </c>
      <c r="F13" s="175">
        <v>0.41666666666666669</v>
      </c>
      <c r="G13" s="176"/>
      <c r="H13" s="176"/>
      <c r="I13" s="176"/>
      <c r="J13" s="176"/>
      <c r="K13" s="176"/>
      <c r="L13" s="176"/>
      <c r="M13" s="176"/>
      <c r="N13" s="176"/>
      <c r="P13" s="103"/>
    </row>
    <row r="14" spans="1:17" x14ac:dyDescent="0.25">
      <c r="A14" s="177" t="s">
        <v>14</v>
      </c>
      <c r="B14" s="175">
        <v>3.4166666666666665</v>
      </c>
      <c r="C14" s="175">
        <v>3.3333333333333335</v>
      </c>
      <c r="D14" s="175">
        <v>4.25</v>
      </c>
      <c r="E14" s="175">
        <v>5.25</v>
      </c>
      <c r="F14" s="175">
        <v>5.083333333333333</v>
      </c>
      <c r="G14" s="176"/>
      <c r="H14" s="176"/>
      <c r="I14" s="176"/>
      <c r="J14" s="176"/>
      <c r="K14" s="176"/>
      <c r="L14" s="176"/>
      <c r="M14" s="176"/>
      <c r="N14" s="176"/>
      <c r="P14" s="103"/>
    </row>
    <row r="15" spans="1:17" x14ac:dyDescent="0.25">
      <c r="A15" s="178" t="s">
        <v>15</v>
      </c>
      <c r="B15" s="179">
        <v>2.25</v>
      </c>
      <c r="C15" s="179">
        <v>2.8333333333333335</v>
      </c>
      <c r="D15" s="179">
        <v>3</v>
      </c>
      <c r="E15" s="179">
        <v>3</v>
      </c>
      <c r="F15" s="179">
        <v>3.6666666666666665</v>
      </c>
      <c r="G15" s="180"/>
      <c r="H15" s="180"/>
      <c r="I15" s="180"/>
      <c r="J15" s="180"/>
      <c r="K15" s="180"/>
      <c r="L15" s="180"/>
      <c r="M15" s="180"/>
      <c r="N15" s="180"/>
      <c r="P15" s="103"/>
    </row>
    <row r="16" spans="1:17" x14ac:dyDescent="0.25">
      <c r="A16" s="181"/>
      <c r="B16" s="6"/>
      <c r="C16" s="6"/>
      <c r="D16" s="182"/>
      <c r="E16" s="182"/>
      <c r="F16" s="182"/>
      <c r="G16" s="182"/>
      <c r="H16" s="182"/>
      <c r="I16" s="182"/>
      <c r="J16" s="182"/>
      <c r="K16" s="182"/>
      <c r="L16" s="182"/>
      <c r="M16" s="182"/>
      <c r="N16" s="182"/>
      <c r="P16" s="103"/>
    </row>
    <row r="17" spans="1:16" ht="30.75" x14ac:dyDescent="0.3">
      <c r="A17" s="183" t="s">
        <v>116</v>
      </c>
      <c r="B17" s="171" t="s">
        <v>167</v>
      </c>
      <c r="C17" s="171" t="s">
        <v>166</v>
      </c>
      <c r="D17" s="172" t="s">
        <v>228</v>
      </c>
      <c r="E17" s="172" t="s">
        <v>265</v>
      </c>
      <c r="F17" s="172" t="s">
        <v>268</v>
      </c>
      <c r="G17" s="173" t="s">
        <v>27</v>
      </c>
      <c r="H17" s="173" t="s">
        <v>28</v>
      </c>
      <c r="I17" s="173" t="s">
        <v>29</v>
      </c>
      <c r="J17" s="173" t="s">
        <v>30</v>
      </c>
      <c r="K17" s="173" t="s">
        <v>31</v>
      </c>
      <c r="L17" s="173" t="s">
        <v>32</v>
      </c>
      <c r="M17" s="173" t="s">
        <v>33</v>
      </c>
      <c r="N17" s="184" t="s">
        <v>34</v>
      </c>
      <c r="P17" s="103"/>
    </row>
    <row r="18" spans="1:16" x14ac:dyDescent="0.25">
      <c r="A18" s="185" t="s">
        <v>112</v>
      </c>
      <c r="B18" s="186">
        <v>1.5833333333333333</v>
      </c>
      <c r="C18" s="186">
        <v>1.5</v>
      </c>
      <c r="D18" s="186">
        <v>1.5</v>
      </c>
      <c r="E18" s="186">
        <v>1.5833333333333333</v>
      </c>
      <c r="F18" s="186">
        <v>1.75</v>
      </c>
      <c r="G18" s="187"/>
      <c r="H18" s="187"/>
      <c r="I18" s="187"/>
      <c r="J18" s="187"/>
      <c r="K18" s="187"/>
      <c r="L18" s="187"/>
      <c r="M18" s="187"/>
      <c r="N18" s="188"/>
      <c r="P18" s="103"/>
    </row>
    <row r="19" spans="1:16" x14ac:dyDescent="0.25">
      <c r="A19" s="185" t="s">
        <v>113</v>
      </c>
      <c r="B19" s="189">
        <v>1.5833333333333333</v>
      </c>
      <c r="C19" s="189">
        <v>1.5833333333333333</v>
      </c>
      <c r="D19" s="189">
        <v>1.5833333333333333</v>
      </c>
      <c r="E19" s="189">
        <v>1.6666666666666667</v>
      </c>
      <c r="F19" s="189">
        <v>1.8333333333333333</v>
      </c>
      <c r="G19" s="190"/>
      <c r="H19" s="190"/>
      <c r="I19" s="190"/>
      <c r="J19" s="190"/>
      <c r="K19" s="190"/>
      <c r="L19" s="190"/>
      <c r="M19" s="190"/>
      <c r="N19" s="191"/>
      <c r="P19" s="103"/>
    </row>
    <row r="20" spans="1:16" x14ac:dyDescent="0.25">
      <c r="A20" s="185" t="s">
        <v>114</v>
      </c>
      <c r="B20" s="189">
        <v>0.5</v>
      </c>
      <c r="C20" s="189">
        <v>0.58333333333333337</v>
      </c>
      <c r="D20" s="189">
        <v>0.66666666666666663</v>
      </c>
      <c r="E20" s="189">
        <v>0.66666666666666663</v>
      </c>
      <c r="F20" s="189">
        <v>0.75</v>
      </c>
      <c r="G20" s="190"/>
      <c r="H20" s="190"/>
      <c r="I20" s="190"/>
      <c r="J20" s="190"/>
      <c r="K20" s="190"/>
      <c r="L20" s="190"/>
      <c r="M20" s="190"/>
      <c r="N20" s="191"/>
      <c r="P20" s="103"/>
    </row>
    <row r="21" spans="1:16" x14ac:dyDescent="0.25">
      <c r="A21" s="185" t="s">
        <v>115</v>
      </c>
      <c r="B21" s="189">
        <v>1.75</v>
      </c>
      <c r="C21" s="189">
        <v>2</v>
      </c>
      <c r="D21" s="189">
        <v>2.0833333333333335</v>
      </c>
      <c r="E21" s="189">
        <v>2.0833333333333335</v>
      </c>
      <c r="F21" s="189">
        <v>2.3333333333333335</v>
      </c>
      <c r="G21" s="190"/>
      <c r="H21" s="190"/>
      <c r="I21" s="190"/>
      <c r="J21" s="190"/>
      <c r="K21" s="190"/>
      <c r="L21" s="190"/>
      <c r="M21" s="190"/>
      <c r="N21" s="191"/>
      <c r="P21" s="103"/>
    </row>
    <row r="22" spans="1:16" x14ac:dyDescent="0.25">
      <c r="A22" s="185" t="s">
        <v>294</v>
      </c>
      <c r="B22" s="189">
        <v>0.5</v>
      </c>
      <c r="C22" s="189">
        <v>0.5</v>
      </c>
      <c r="D22" s="189">
        <v>0.5</v>
      </c>
      <c r="E22" s="189">
        <v>0.5</v>
      </c>
      <c r="F22" s="189">
        <v>0.5</v>
      </c>
      <c r="G22" s="190"/>
      <c r="H22" s="190"/>
      <c r="I22" s="190"/>
      <c r="J22" s="190"/>
      <c r="K22" s="190"/>
      <c r="L22" s="190"/>
      <c r="M22" s="190"/>
      <c r="N22" s="191"/>
      <c r="P22" s="103"/>
    </row>
    <row r="23" spans="1:16" x14ac:dyDescent="0.25">
      <c r="A23" s="192" t="s">
        <v>4</v>
      </c>
      <c r="B23" s="189">
        <v>3.1666666666666665</v>
      </c>
      <c r="C23" s="189">
        <v>3.5833333333333335</v>
      </c>
      <c r="D23" s="189">
        <v>3.6666666666666665</v>
      </c>
      <c r="E23" s="189">
        <v>3.75</v>
      </c>
      <c r="F23" s="189">
        <v>3.9166666666666665</v>
      </c>
      <c r="G23" s="190"/>
      <c r="H23" s="190"/>
      <c r="I23" s="190"/>
      <c r="J23" s="190"/>
      <c r="K23" s="190"/>
      <c r="L23" s="190"/>
      <c r="M23" s="190"/>
      <c r="N23" s="191"/>
      <c r="P23" s="103"/>
    </row>
    <row r="24" spans="1:16" x14ac:dyDescent="0.25">
      <c r="A24" s="192" t="s">
        <v>5</v>
      </c>
      <c r="B24" s="189">
        <v>3.8333333333333335</v>
      </c>
      <c r="C24" s="189">
        <v>3.75</v>
      </c>
      <c r="D24" s="189">
        <v>3.5833333333333335</v>
      </c>
      <c r="E24" s="189">
        <v>3.8333333333333335</v>
      </c>
      <c r="F24" s="189">
        <v>4</v>
      </c>
      <c r="G24" s="190"/>
      <c r="H24" s="190"/>
      <c r="I24" s="190"/>
      <c r="J24" s="190"/>
      <c r="K24" s="190"/>
      <c r="L24" s="190"/>
      <c r="M24" s="190"/>
      <c r="N24" s="191"/>
      <c r="P24" s="103"/>
    </row>
    <row r="25" spans="1:16" x14ac:dyDescent="0.25">
      <c r="A25" s="192" t="s">
        <v>6</v>
      </c>
      <c r="B25" s="189">
        <v>0.91666666666666663</v>
      </c>
      <c r="C25" s="189">
        <v>1.75</v>
      </c>
      <c r="D25" s="189">
        <v>2.0833333333333335</v>
      </c>
      <c r="E25" s="189">
        <v>3.3333333333333335</v>
      </c>
      <c r="F25" s="189">
        <v>3.5833333333333335</v>
      </c>
      <c r="G25" s="190"/>
      <c r="H25" s="190"/>
      <c r="I25" s="190"/>
      <c r="J25" s="190"/>
      <c r="K25" s="190"/>
      <c r="L25" s="190"/>
      <c r="M25" s="190"/>
      <c r="N25" s="191"/>
      <c r="P25" s="103"/>
    </row>
    <row r="26" spans="1:16" x14ac:dyDescent="0.25">
      <c r="A26" s="192" t="s">
        <v>7</v>
      </c>
      <c r="B26" s="189">
        <v>1.4166666666666667</v>
      </c>
      <c r="C26" s="189">
        <v>1.3333333333333333</v>
      </c>
      <c r="D26" s="189">
        <v>1.3333333333333333</v>
      </c>
      <c r="E26" s="189">
        <v>1.3333333333333333</v>
      </c>
      <c r="F26" s="189">
        <v>1.3333333333333333</v>
      </c>
      <c r="G26" s="190"/>
      <c r="H26" s="190"/>
      <c r="I26" s="190"/>
      <c r="J26" s="190"/>
      <c r="K26" s="190"/>
      <c r="L26" s="190"/>
      <c r="M26" s="190"/>
      <c r="N26" s="191"/>
      <c r="P26" s="103"/>
    </row>
    <row r="27" spans="1:16" x14ac:dyDescent="0.25">
      <c r="A27" s="192" t="s">
        <v>8</v>
      </c>
      <c r="B27" s="189">
        <v>1.8333333333333333</v>
      </c>
      <c r="C27" s="189">
        <v>1.75</v>
      </c>
      <c r="D27" s="189">
        <v>1.6666666666666667</v>
      </c>
      <c r="E27" s="189">
        <v>1.6666666666666667</v>
      </c>
      <c r="F27" s="189">
        <v>1.75</v>
      </c>
      <c r="G27" s="190"/>
      <c r="H27" s="190"/>
      <c r="I27" s="190"/>
      <c r="J27" s="190"/>
      <c r="K27" s="190"/>
      <c r="L27" s="190"/>
      <c r="M27" s="190"/>
      <c r="N27" s="191"/>
      <c r="P27" s="103"/>
    </row>
    <row r="28" spans="1:16" x14ac:dyDescent="0.25">
      <c r="A28" s="192" t="s">
        <v>9</v>
      </c>
      <c r="B28" s="189">
        <v>0</v>
      </c>
      <c r="C28" s="189">
        <v>0</v>
      </c>
      <c r="D28" s="189">
        <v>0</v>
      </c>
      <c r="E28" s="189">
        <v>0</v>
      </c>
      <c r="F28" s="189">
        <v>0</v>
      </c>
      <c r="G28" s="190"/>
      <c r="H28" s="190"/>
      <c r="I28" s="190"/>
      <c r="J28" s="190"/>
      <c r="K28" s="190"/>
      <c r="L28" s="190"/>
      <c r="M28" s="190"/>
      <c r="N28" s="191"/>
      <c r="P28" s="103"/>
    </row>
    <row r="29" spans="1:16" x14ac:dyDescent="0.25">
      <c r="A29" s="192" t="s">
        <v>10</v>
      </c>
      <c r="B29" s="189">
        <v>8.3333333333333329E-2</v>
      </c>
      <c r="C29" s="189">
        <v>8.3333333333333329E-2</v>
      </c>
      <c r="D29" s="189">
        <v>8.3333333333333329E-2</v>
      </c>
      <c r="E29" s="189">
        <v>8.3333333333333329E-2</v>
      </c>
      <c r="F29" s="189">
        <v>0.16666666666666666</v>
      </c>
      <c r="G29" s="190"/>
      <c r="H29" s="190"/>
      <c r="I29" s="190"/>
      <c r="J29" s="190"/>
      <c r="K29" s="190"/>
      <c r="L29" s="190"/>
      <c r="M29" s="190"/>
      <c r="N29" s="191"/>
      <c r="P29" s="103"/>
    </row>
    <row r="30" spans="1:16" x14ac:dyDescent="0.25">
      <c r="A30" s="192" t="s">
        <v>11</v>
      </c>
      <c r="B30" s="189">
        <v>0</v>
      </c>
      <c r="C30" s="189">
        <v>0</v>
      </c>
      <c r="D30" s="189">
        <v>0</v>
      </c>
      <c r="E30" s="189">
        <v>0</v>
      </c>
      <c r="F30" s="189">
        <v>0</v>
      </c>
      <c r="G30" s="190"/>
      <c r="H30" s="190"/>
      <c r="I30" s="190"/>
      <c r="J30" s="190"/>
      <c r="K30" s="190"/>
      <c r="L30" s="190"/>
      <c r="M30" s="190"/>
      <c r="N30" s="191"/>
      <c r="P30" s="103"/>
    </row>
    <row r="31" spans="1:16" x14ac:dyDescent="0.25">
      <c r="A31" s="192" t="s">
        <v>12</v>
      </c>
      <c r="B31" s="189">
        <v>8.3333333333333329E-2</v>
      </c>
      <c r="C31" s="189">
        <v>8.3333333333333329E-2</v>
      </c>
      <c r="D31" s="189">
        <v>8.3333333333333329E-2</v>
      </c>
      <c r="E31" s="189">
        <v>8.3333333333333329E-2</v>
      </c>
      <c r="F31" s="189">
        <v>8.3333333333333329E-2</v>
      </c>
      <c r="G31" s="190"/>
      <c r="H31" s="190"/>
      <c r="I31" s="190"/>
      <c r="J31" s="190"/>
      <c r="K31" s="190"/>
      <c r="L31" s="190"/>
      <c r="M31" s="190"/>
      <c r="N31" s="191"/>
      <c r="P31" s="103"/>
    </row>
    <row r="32" spans="1:16" x14ac:dyDescent="0.25">
      <c r="A32" s="192" t="s">
        <v>13</v>
      </c>
      <c r="B32" s="189">
        <v>0</v>
      </c>
      <c r="C32" s="189">
        <v>0</v>
      </c>
      <c r="D32" s="189">
        <v>0</v>
      </c>
      <c r="E32" s="189">
        <v>0</v>
      </c>
      <c r="F32" s="189">
        <v>0</v>
      </c>
      <c r="G32" s="190"/>
      <c r="H32" s="190"/>
      <c r="I32" s="190"/>
      <c r="J32" s="190"/>
      <c r="K32" s="190"/>
      <c r="L32" s="190"/>
      <c r="M32" s="190"/>
      <c r="N32" s="191"/>
      <c r="P32" s="103"/>
    </row>
    <row r="33" spans="1:16" x14ac:dyDescent="0.25">
      <c r="A33" s="192" t="s">
        <v>14</v>
      </c>
      <c r="B33" s="189">
        <v>0.33333333333333331</v>
      </c>
      <c r="C33" s="189">
        <v>0.16666666666666666</v>
      </c>
      <c r="D33" s="189">
        <v>0.16666666666666666</v>
      </c>
      <c r="E33" s="189">
        <v>0.16666666666666666</v>
      </c>
      <c r="F33" s="189">
        <v>0.33333333333333331</v>
      </c>
      <c r="G33" s="190"/>
      <c r="H33" s="190"/>
      <c r="I33" s="190"/>
      <c r="J33" s="190"/>
      <c r="K33" s="190"/>
      <c r="L33" s="190"/>
      <c r="M33" s="190"/>
      <c r="N33" s="191"/>
      <c r="P33" s="103"/>
    </row>
    <row r="34" spans="1:16" x14ac:dyDescent="0.25">
      <c r="A34" s="192" t="s">
        <v>15</v>
      </c>
      <c r="B34" s="189">
        <v>8.3333333333333329E-2</v>
      </c>
      <c r="C34" s="189">
        <v>8.3333333333333329E-2</v>
      </c>
      <c r="D34" s="189">
        <v>8.3333333333333329E-2</v>
      </c>
      <c r="E34" s="189">
        <v>8.3333333333333329E-2</v>
      </c>
      <c r="F34" s="189">
        <v>0.16666666666666666</v>
      </c>
      <c r="G34" s="190"/>
      <c r="H34" s="190"/>
      <c r="I34" s="190"/>
      <c r="J34" s="190"/>
      <c r="K34" s="190"/>
      <c r="L34" s="190"/>
      <c r="M34" s="190"/>
      <c r="N34" s="191"/>
      <c r="P34" s="103"/>
    </row>
  </sheetData>
  <mergeCells count="1">
    <mergeCell ref="B1:E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P42"/>
  <sheetViews>
    <sheetView topLeftCell="A10" workbookViewId="0">
      <selection activeCell="C21" sqref="C21"/>
    </sheetView>
  </sheetViews>
  <sheetFormatPr defaultRowHeight="15" x14ac:dyDescent="0.25"/>
  <cols>
    <col min="1" max="1" width="32.42578125" customWidth="1"/>
    <col min="2" max="2" width="10.42578125" style="3" customWidth="1"/>
    <col min="3" max="3" width="120.7109375" style="2" customWidth="1"/>
  </cols>
  <sheetData>
    <row r="1" spans="1:3" ht="15.75" x14ac:dyDescent="0.25">
      <c r="A1" s="39" t="s">
        <v>133</v>
      </c>
      <c r="B1" s="40" t="s">
        <v>21</v>
      </c>
      <c r="C1" s="41">
        <v>2019</v>
      </c>
    </row>
    <row r="2" spans="1:3" ht="18.75" x14ac:dyDescent="0.3">
      <c r="A2" s="27" t="s">
        <v>2</v>
      </c>
      <c r="B2" s="42" t="s">
        <v>3</v>
      </c>
      <c r="C2" s="59" t="s">
        <v>204</v>
      </c>
    </row>
    <row r="3" spans="1:3" x14ac:dyDescent="0.25">
      <c r="A3" s="60" t="s">
        <v>0</v>
      </c>
      <c r="B3" s="43">
        <v>99.2</v>
      </c>
      <c r="C3" s="61">
        <v>0.99199999999999999</v>
      </c>
    </row>
    <row r="4" spans="1:3" x14ac:dyDescent="0.25">
      <c r="A4" s="30" t="s">
        <v>4</v>
      </c>
      <c r="B4" s="43">
        <v>3</v>
      </c>
      <c r="C4" s="62" t="s">
        <v>136</v>
      </c>
    </row>
    <row r="5" spans="1:3" x14ac:dyDescent="0.25">
      <c r="A5" s="30" t="s">
        <v>5</v>
      </c>
      <c r="B5" s="43">
        <v>2</v>
      </c>
      <c r="C5" s="62" t="s">
        <v>137</v>
      </c>
    </row>
    <row r="6" spans="1:3" ht="42" customHeight="1" x14ac:dyDescent="0.25">
      <c r="A6" s="30" t="s">
        <v>6</v>
      </c>
      <c r="B6" s="43">
        <v>2</v>
      </c>
      <c r="C6" s="62" t="s">
        <v>138</v>
      </c>
    </row>
    <row r="7" spans="1:3" x14ac:dyDescent="0.25">
      <c r="A7" s="30" t="s">
        <v>7</v>
      </c>
      <c r="B7" s="43">
        <v>1</v>
      </c>
      <c r="C7" s="62" t="s">
        <v>139</v>
      </c>
    </row>
    <row r="8" spans="1:3" x14ac:dyDescent="0.25">
      <c r="A8" s="30" t="s">
        <v>8</v>
      </c>
      <c r="B8" s="43">
        <v>3</v>
      </c>
      <c r="C8" s="62" t="s">
        <v>140</v>
      </c>
    </row>
    <row r="9" spans="1:3" x14ac:dyDescent="0.25">
      <c r="A9" s="30" t="s">
        <v>9</v>
      </c>
      <c r="B9" s="43">
        <v>2</v>
      </c>
      <c r="C9" s="62" t="s">
        <v>141</v>
      </c>
    </row>
    <row r="10" spans="1:3" x14ac:dyDescent="0.25">
      <c r="A10" s="30" t="s">
        <v>10</v>
      </c>
      <c r="B10" s="43">
        <v>0</v>
      </c>
      <c r="C10" s="62" t="s">
        <v>141</v>
      </c>
    </row>
    <row r="11" spans="1:3" x14ac:dyDescent="0.25">
      <c r="A11" s="30" t="s">
        <v>11</v>
      </c>
      <c r="B11" s="43">
        <v>0</v>
      </c>
      <c r="C11" s="62" t="s">
        <v>145</v>
      </c>
    </row>
    <row r="12" spans="1:3" x14ac:dyDescent="0.25">
      <c r="A12" s="30" t="s">
        <v>12</v>
      </c>
      <c r="B12" s="43">
        <v>0</v>
      </c>
      <c r="C12" s="62" t="s">
        <v>141</v>
      </c>
    </row>
    <row r="13" spans="1:3" x14ac:dyDescent="0.25">
      <c r="A13" s="30" t="s">
        <v>13</v>
      </c>
      <c r="B13" s="43">
        <v>0</v>
      </c>
      <c r="C13" s="62" t="s">
        <v>141</v>
      </c>
    </row>
    <row r="14" spans="1:3" x14ac:dyDescent="0.25">
      <c r="A14" s="30" t="s">
        <v>14</v>
      </c>
      <c r="B14" s="43">
        <v>3</v>
      </c>
      <c r="C14" s="62" t="s">
        <v>142</v>
      </c>
    </row>
    <row r="15" spans="1:3" x14ac:dyDescent="0.25">
      <c r="A15" s="30" t="s">
        <v>15</v>
      </c>
      <c r="B15" s="43">
        <v>2</v>
      </c>
      <c r="C15" s="62" t="s">
        <v>143</v>
      </c>
    </row>
    <row r="16" spans="1:3" x14ac:dyDescent="0.25">
      <c r="A16" s="45" t="s">
        <v>16</v>
      </c>
      <c r="B16" s="43"/>
      <c r="C16" s="62"/>
    </row>
    <row r="17" spans="1:16" ht="30" x14ac:dyDescent="0.25">
      <c r="A17" s="46" t="s">
        <v>17</v>
      </c>
      <c r="B17" s="43"/>
      <c r="C17" s="62" t="s">
        <v>144</v>
      </c>
    </row>
    <row r="18" spans="1:16" x14ac:dyDescent="0.25">
      <c r="A18" s="46" t="s">
        <v>18</v>
      </c>
      <c r="B18" s="43"/>
      <c r="C18" s="62"/>
    </row>
    <row r="19" spans="1:16" x14ac:dyDescent="0.25">
      <c r="A19" s="47" t="s">
        <v>19</v>
      </c>
      <c r="B19" s="48"/>
      <c r="C19" s="63"/>
    </row>
    <row r="20" spans="1:16" x14ac:dyDescent="0.25">
      <c r="A20" s="5"/>
      <c r="B20" s="6"/>
      <c r="C20" s="7"/>
    </row>
    <row r="21" spans="1:16" ht="18.75" x14ac:dyDescent="0.3">
      <c r="A21" s="49" t="s">
        <v>116</v>
      </c>
      <c r="B21" s="50" t="s">
        <v>3</v>
      </c>
      <c r="C21" s="64" t="s">
        <v>204</v>
      </c>
    </row>
    <row r="22" spans="1:16" x14ac:dyDescent="0.25">
      <c r="A22" s="52" t="s">
        <v>112</v>
      </c>
      <c r="B22" s="53">
        <v>2</v>
      </c>
      <c r="C22" s="65" t="s">
        <v>159</v>
      </c>
    </row>
    <row r="23" spans="1:16" x14ac:dyDescent="0.25">
      <c r="A23" s="52" t="s">
        <v>113</v>
      </c>
      <c r="B23" s="53">
        <v>3</v>
      </c>
      <c r="C23" s="65" t="s">
        <v>151</v>
      </c>
    </row>
    <row r="24" spans="1:16" x14ac:dyDescent="0.25">
      <c r="A24" s="52" t="s">
        <v>114</v>
      </c>
      <c r="B24" s="53">
        <v>1</v>
      </c>
      <c r="C24" s="65" t="s">
        <v>152</v>
      </c>
    </row>
    <row r="25" spans="1:16" x14ac:dyDescent="0.25">
      <c r="A25" s="52" t="s">
        <v>115</v>
      </c>
      <c r="B25" s="53">
        <v>3</v>
      </c>
      <c r="C25" s="65" t="s">
        <v>153</v>
      </c>
    </row>
    <row r="26" spans="1:16" x14ac:dyDescent="0.25">
      <c r="A26" s="52" t="s">
        <v>135</v>
      </c>
      <c r="B26" s="53">
        <v>1</v>
      </c>
      <c r="C26" s="65" t="s">
        <v>160</v>
      </c>
    </row>
    <row r="27" spans="1:16" x14ac:dyDescent="0.25">
      <c r="A27" s="55" t="s">
        <v>4</v>
      </c>
      <c r="B27" s="53">
        <v>1</v>
      </c>
      <c r="C27" s="66" t="s">
        <v>154</v>
      </c>
      <c r="D27" s="2"/>
      <c r="E27" s="2"/>
      <c r="F27" s="2"/>
      <c r="G27" s="2"/>
      <c r="H27" s="2"/>
      <c r="I27" s="2"/>
      <c r="J27" s="2"/>
      <c r="K27" s="2"/>
      <c r="L27" s="2"/>
      <c r="M27" s="2"/>
      <c r="N27" s="2"/>
      <c r="O27" s="2"/>
      <c r="P27" s="2"/>
    </row>
    <row r="28" spans="1:16" ht="19.5" customHeight="1" x14ac:dyDescent="0.25">
      <c r="A28" s="55" t="s">
        <v>5</v>
      </c>
      <c r="B28" s="53">
        <v>0</v>
      </c>
      <c r="C28" s="66"/>
      <c r="D28" s="2"/>
      <c r="E28" s="2"/>
      <c r="F28" s="2"/>
      <c r="G28" s="2"/>
      <c r="H28" s="2"/>
      <c r="I28" s="2"/>
      <c r="J28" s="2"/>
      <c r="K28" s="2"/>
      <c r="L28" s="2"/>
      <c r="M28" s="2"/>
      <c r="N28" s="2"/>
      <c r="O28" s="2"/>
      <c r="P28" s="2"/>
    </row>
    <row r="29" spans="1:16" ht="17.25" customHeight="1" x14ac:dyDescent="0.25">
      <c r="A29" s="55" t="s">
        <v>6</v>
      </c>
      <c r="B29" s="53">
        <v>0</v>
      </c>
      <c r="C29" s="66" t="s">
        <v>156</v>
      </c>
      <c r="D29" s="2"/>
      <c r="E29" s="2"/>
      <c r="F29" s="2"/>
      <c r="G29" s="2"/>
      <c r="H29" s="2"/>
      <c r="I29" s="2"/>
      <c r="J29" s="2"/>
      <c r="K29" s="2"/>
      <c r="L29" s="2"/>
      <c r="M29" s="2"/>
      <c r="N29" s="2"/>
      <c r="O29" s="2"/>
      <c r="P29" s="2"/>
    </row>
    <row r="30" spans="1:16" x14ac:dyDescent="0.25">
      <c r="A30" s="55" t="s">
        <v>7</v>
      </c>
      <c r="B30" s="53">
        <v>1</v>
      </c>
      <c r="C30" s="66" t="s">
        <v>155</v>
      </c>
      <c r="D30" s="2"/>
      <c r="E30" s="2"/>
      <c r="F30" s="2"/>
      <c r="G30" s="2"/>
      <c r="H30" s="2"/>
      <c r="I30" s="2"/>
      <c r="J30" s="2"/>
      <c r="K30" s="2"/>
      <c r="L30" s="2"/>
      <c r="M30" s="2"/>
      <c r="N30" s="2"/>
      <c r="O30" s="2"/>
      <c r="P30" s="2"/>
    </row>
    <row r="31" spans="1:16" x14ac:dyDescent="0.25">
      <c r="A31" s="55" t="s">
        <v>8</v>
      </c>
      <c r="B31" s="53">
        <v>3</v>
      </c>
      <c r="C31" s="66"/>
      <c r="D31" s="2"/>
      <c r="E31" s="2"/>
      <c r="F31" s="2"/>
      <c r="G31" s="2"/>
      <c r="H31" s="2"/>
      <c r="I31" s="2"/>
      <c r="J31" s="2"/>
      <c r="K31" s="2"/>
      <c r="L31" s="2"/>
      <c r="M31" s="2"/>
      <c r="N31" s="2"/>
      <c r="O31" s="2"/>
      <c r="P31" s="2"/>
    </row>
    <row r="32" spans="1:16" x14ac:dyDescent="0.25">
      <c r="A32" s="55" t="s">
        <v>9</v>
      </c>
      <c r="B32" s="53">
        <v>0</v>
      </c>
      <c r="C32" s="65"/>
      <c r="D32" s="2"/>
      <c r="E32" s="2"/>
      <c r="F32" s="2"/>
      <c r="G32" s="2"/>
      <c r="H32" s="2"/>
      <c r="I32" s="2"/>
      <c r="J32" s="2"/>
      <c r="K32" s="2"/>
      <c r="L32" s="2"/>
      <c r="M32" s="2"/>
      <c r="N32" s="2"/>
      <c r="O32" s="2"/>
      <c r="P32" s="2"/>
    </row>
    <row r="33" spans="1:16" x14ac:dyDescent="0.25">
      <c r="A33" s="55" t="s">
        <v>10</v>
      </c>
      <c r="B33" s="53">
        <v>0</v>
      </c>
      <c r="C33" s="65"/>
      <c r="D33" s="2"/>
      <c r="E33" s="2"/>
      <c r="F33" s="2"/>
      <c r="G33" s="2"/>
      <c r="H33" s="2"/>
      <c r="I33" s="2"/>
      <c r="J33" s="2"/>
      <c r="K33" s="2"/>
      <c r="L33" s="2"/>
      <c r="M33" s="2"/>
      <c r="N33" s="2"/>
      <c r="O33" s="2"/>
      <c r="P33" s="2"/>
    </row>
    <row r="34" spans="1:16" x14ac:dyDescent="0.25">
      <c r="A34" s="55" t="s">
        <v>11</v>
      </c>
      <c r="B34" s="53">
        <v>0</v>
      </c>
      <c r="C34" s="65"/>
      <c r="D34" s="2"/>
      <c r="E34" s="2"/>
      <c r="F34" s="2"/>
      <c r="G34" s="2"/>
      <c r="H34" s="2"/>
      <c r="I34" s="2"/>
      <c r="J34" s="2"/>
      <c r="K34" s="2"/>
      <c r="L34" s="2"/>
      <c r="M34" s="2"/>
      <c r="N34" s="2"/>
      <c r="O34" s="2"/>
      <c r="P34" s="2"/>
    </row>
    <row r="35" spans="1:16" x14ac:dyDescent="0.25">
      <c r="A35" s="55" t="s">
        <v>12</v>
      </c>
      <c r="B35" s="53">
        <v>0</v>
      </c>
      <c r="C35" s="66"/>
      <c r="D35" s="2"/>
      <c r="E35" s="2"/>
      <c r="F35" s="2"/>
      <c r="G35" s="2"/>
      <c r="H35" s="2"/>
      <c r="I35" s="2"/>
      <c r="J35" s="2"/>
      <c r="K35" s="2"/>
      <c r="L35" s="2"/>
      <c r="M35" s="2"/>
      <c r="N35" s="2"/>
      <c r="O35" s="2"/>
      <c r="P35" s="2"/>
    </row>
    <row r="36" spans="1:16" x14ac:dyDescent="0.25">
      <c r="A36" s="55" t="s">
        <v>13</v>
      </c>
      <c r="B36" s="53">
        <v>0</v>
      </c>
      <c r="C36" s="65"/>
      <c r="D36" s="2"/>
      <c r="E36" s="2"/>
      <c r="F36" s="2"/>
      <c r="G36" s="2"/>
      <c r="H36" s="2"/>
      <c r="I36" s="2"/>
      <c r="J36" s="2"/>
      <c r="K36" s="2"/>
      <c r="L36" s="2"/>
      <c r="M36" s="2"/>
      <c r="N36" s="2"/>
      <c r="O36" s="2"/>
      <c r="P36" s="2"/>
    </row>
    <row r="37" spans="1:16" ht="33" customHeight="1" x14ac:dyDescent="0.25">
      <c r="A37" s="55" t="s">
        <v>14</v>
      </c>
      <c r="B37" s="53">
        <v>0</v>
      </c>
      <c r="C37" s="66"/>
      <c r="D37" s="2"/>
      <c r="E37" s="2"/>
      <c r="F37" s="2"/>
      <c r="G37" s="2"/>
      <c r="H37" s="2"/>
      <c r="I37" s="2"/>
      <c r="J37" s="2"/>
      <c r="K37" s="2"/>
      <c r="L37" s="2"/>
      <c r="M37" s="2"/>
      <c r="N37" s="2"/>
      <c r="O37" s="2"/>
      <c r="P37" s="2"/>
    </row>
    <row r="38" spans="1:16" x14ac:dyDescent="0.25">
      <c r="A38" s="55" t="s">
        <v>15</v>
      </c>
      <c r="B38" s="53">
        <v>0</v>
      </c>
      <c r="C38" s="66"/>
      <c r="D38" s="2"/>
      <c r="E38" s="2"/>
      <c r="F38" s="2"/>
      <c r="G38" s="2"/>
      <c r="H38" s="2"/>
      <c r="I38" s="2"/>
      <c r="J38" s="2"/>
      <c r="K38" s="2"/>
      <c r="L38" s="2"/>
      <c r="M38" s="2"/>
      <c r="N38" s="2"/>
      <c r="O38" s="2"/>
      <c r="P38" s="2"/>
    </row>
    <row r="39" spans="1:16" x14ac:dyDescent="0.25">
      <c r="A39" s="55"/>
      <c r="B39" s="53"/>
      <c r="C39" s="66"/>
      <c r="D39" s="2"/>
      <c r="E39" s="2"/>
      <c r="F39" s="2"/>
      <c r="G39" s="2"/>
      <c r="H39" s="2"/>
      <c r="I39" s="2"/>
      <c r="J39" s="2"/>
      <c r="K39" s="2"/>
      <c r="L39" s="2"/>
      <c r="M39" s="2"/>
      <c r="N39" s="2"/>
      <c r="O39" s="2"/>
      <c r="P39" s="2"/>
    </row>
    <row r="40" spans="1:16" x14ac:dyDescent="0.25">
      <c r="A40" s="56" t="s">
        <v>17</v>
      </c>
      <c r="B40" s="53"/>
      <c r="C40" s="66" t="s">
        <v>157</v>
      </c>
      <c r="D40" s="2"/>
      <c r="E40" s="2"/>
      <c r="F40" s="2"/>
      <c r="G40" s="2"/>
      <c r="H40" s="2"/>
      <c r="I40" s="2"/>
      <c r="J40" s="2"/>
      <c r="K40" s="2"/>
      <c r="L40" s="2"/>
      <c r="M40" s="2"/>
      <c r="N40" s="2"/>
      <c r="O40" s="2"/>
      <c r="P40" s="2"/>
    </row>
    <row r="41" spans="1:16" ht="45" x14ac:dyDescent="0.25">
      <c r="A41" s="56" t="s">
        <v>18</v>
      </c>
      <c r="B41" s="53"/>
      <c r="C41" s="66" t="s">
        <v>161</v>
      </c>
    </row>
    <row r="42" spans="1:16" x14ac:dyDescent="0.25">
      <c r="A42" s="57" t="s">
        <v>19</v>
      </c>
      <c r="B42" s="58"/>
      <c r="C42" s="67" t="s">
        <v>158</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topLeftCell="A13" workbookViewId="0">
      <selection activeCell="F32" sqref="F32"/>
    </sheetView>
  </sheetViews>
  <sheetFormatPr defaultRowHeight="15" x14ac:dyDescent="0.25"/>
  <cols>
    <col min="1" max="1" width="29.7109375" customWidth="1"/>
    <col min="2" max="2" width="10.42578125" style="3" customWidth="1"/>
    <col min="3" max="3" width="120.7109375" customWidth="1"/>
  </cols>
  <sheetData>
    <row r="1" spans="1:3" ht="18.75" x14ac:dyDescent="0.3">
      <c r="A1" s="85" t="s">
        <v>134</v>
      </c>
      <c r="B1" s="40" t="s">
        <v>22</v>
      </c>
      <c r="C1" s="41">
        <v>2019</v>
      </c>
    </row>
    <row r="2" spans="1:3" ht="18.75" x14ac:dyDescent="0.3">
      <c r="A2" s="27" t="s">
        <v>2</v>
      </c>
      <c r="B2" s="42" t="s">
        <v>3</v>
      </c>
      <c r="C2" s="32" t="s">
        <v>190</v>
      </c>
    </row>
    <row r="3" spans="1:3" x14ac:dyDescent="0.25">
      <c r="A3" s="28" t="s">
        <v>0</v>
      </c>
      <c r="B3" s="83">
        <v>99.23</v>
      </c>
      <c r="C3" s="44"/>
    </row>
    <row r="4" spans="1:3" x14ac:dyDescent="0.25">
      <c r="A4" s="30" t="s">
        <v>4</v>
      </c>
      <c r="B4" s="82">
        <v>2</v>
      </c>
      <c r="C4" s="44" t="s">
        <v>168</v>
      </c>
    </row>
    <row r="5" spans="1:3" x14ac:dyDescent="0.25">
      <c r="A5" s="30" t="s">
        <v>5</v>
      </c>
      <c r="B5" s="83">
        <v>2</v>
      </c>
      <c r="C5" s="44" t="s">
        <v>169</v>
      </c>
    </row>
    <row r="6" spans="1:3" x14ac:dyDescent="0.25">
      <c r="A6" s="30" t="s">
        <v>6</v>
      </c>
      <c r="B6" s="82">
        <v>3</v>
      </c>
      <c r="C6" s="44" t="s">
        <v>170</v>
      </c>
    </row>
    <row r="7" spans="1:3" x14ac:dyDescent="0.25">
      <c r="A7" s="30" t="s">
        <v>7</v>
      </c>
      <c r="B7" s="83">
        <v>1</v>
      </c>
      <c r="C7" s="44" t="s">
        <v>171</v>
      </c>
    </row>
    <row r="8" spans="1:3" x14ac:dyDescent="0.25">
      <c r="A8" s="30" t="s">
        <v>8</v>
      </c>
      <c r="B8" s="82">
        <v>3</v>
      </c>
      <c r="C8" s="44" t="s">
        <v>172</v>
      </c>
    </row>
    <row r="9" spans="1:3" x14ac:dyDescent="0.25">
      <c r="A9" s="30" t="s">
        <v>9</v>
      </c>
      <c r="B9" s="83">
        <v>3</v>
      </c>
      <c r="C9" s="44" t="s">
        <v>173</v>
      </c>
    </row>
    <row r="10" spans="1:3" x14ac:dyDescent="0.25">
      <c r="A10" s="30" t="s">
        <v>10</v>
      </c>
      <c r="B10" s="82">
        <v>1</v>
      </c>
      <c r="C10" s="44" t="s">
        <v>174</v>
      </c>
    </row>
    <row r="11" spans="1:3" x14ac:dyDescent="0.25">
      <c r="A11" s="30" t="s">
        <v>11</v>
      </c>
      <c r="B11" s="83">
        <v>0</v>
      </c>
      <c r="C11" s="44" t="s">
        <v>175</v>
      </c>
    </row>
    <row r="12" spans="1:3" x14ac:dyDescent="0.25">
      <c r="A12" s="30" t="s">
        <v>12</v>
      </c>
      <c r="B12" s="82">
        <v>0</v>
      </c>
      <c r="C12" s="44"/>
    </row>
    <row r="13" spans="1:3" x14ac:dyDescent="0.25">
      <c r="A13" s="30" t="s">
        <v>13</v>
      </c>
      <c r="B13" s="83">
        <v>2</v>
      </c>
      <c r="C13" s="44" t="s">
        <v>176</v>
      </c>
    </row>
    <row r="14" spans="1:3" x14ac:dyDescent="0.25">
      <c r="A14" s="30" t="s">
        <v>14</v>
      </c>
      <c r="B14" s="82">
        <v>3</v>
      </c>
      <c r="C14" s="44" t="s">
        <v>177</v>
      </c>
    </row>
    <row r="15" spans="1:3" x14ac:dyDescent="0.25">
      <c r="A15" s="30" t="s">
        <v>15</v>
      </c>
      <c r="B15" s="83">
        <v>7</v>
      </c>
      <c r="C15" s="44" t="s">
        <v>191</v>
      </c>
    </row>
    <row r="16" spans="1:3" x14ac:dyDescent="0.25">
      <c r="A16" s="45" t="s">
        <v>16</v>
      </c>
      <c r="B16" s="43"/>
      <c r="C16" s="44"/>
    </row>
    <row r="17" spans="1:3" x14ac:dyDescent="0.25">
      <c r="A17" s="46" t="s">
        <v>17</v>
      </c>
      <c r="B17" s="43"/>
      <c r="C17" s="44" t="s">
        <v>178</v>
      </c>
    </row>
    <row r="18" spans="1:3" x14ac:dyDescent="0.25">
      <c r="A18" s="46" t="s">
        <v>18</v>
      </c>
      <c r="B18" s="43"/>
      <c r="C18" s="44" t="s">
        <v>179</v>
      </c>
    </row>
    <row r="19" spans="1:3" x14ac:dyDescent="0.25">
      <c r="A19" s="47" t="s">
        <v>19</v>
      </c>
      <c r="B19" s="48"/>
      <c r="C19" s="34" t="s">
        <v>180</v>
      </c>
    </row>
    <row r="20" spans="1:3" x14ac:dyDescent="0.25">
      <c r="A20" s="5"/>
      <c r="B20" s="6"/>
      <c r="C20" s="5"/>
    </row>
    <row r="21" spans="1:3" ht="18.75" x14ac:dyDescent="0.3">
      <c r="A21" s="35" t="s">
        <v>116</v>
      </c>
      <c r="B21" s="25" t="s">
        <v>3</v>
      </c>
      <c r="C21" s="24" t="s">
        <v>190</v>
      </c>
    </row>
    <row r="22" spans="1:3" x14ac:dyDescent="0.25">
      <c r="A22" s="36" t="s">
        <v>112</v>
      </c>
      <c r="B22" s="26">
        <v>1</v>
      </c>
      <c r="C22" s="33" t="s">
        <v>181</v>
      </c>
    </row>
    <row r="23" spans="1:3" x14ac:dyDescent="0.25">
      <c r="A23" s="36" t="s">
        <v>113</v>
      </c>
      <c r="B23" s="26">
        <v>2</v>
      </c>
      <c r="C23" s="33" t="s">
        <v>182</v>
      </c>
    </row>
    <row r="24" spans="1:3" x14ac:dyDescent="0.25">
      <c r="A24" s="36" t="s">
        <v>114</v>
      </c>
      <c r="B24" s="26">
        <v>1</v>
      </c>
      <c r="C24" s="33" t="s">
        <v>183</v>
      </c>
    </row>
    <row r="25" spans="1:3" x14ac:dyDescent="0.25">
      <c r="A25" s="36" t="s">
        <v>115</v>
      </c>
      <c r="B25" s="26">
        <v>4</v>
      </c>
      <c r="C25" s="33" t="s">
        <v>184</v>
      </c>
    </row>
    <row r="26" spans="1:3" x14ac:dyDescent="0.25">
      <c r="A26" s="36" t="s">
        <v>135</v>
      </c>
      <c r="B26" s="26">
        <v>0</v>
      </c>
      <c r="C26" s="33"/>
    </row>
    <row r="27" spans="1:3" x14ac:dyDescent="0.25">
      <c r="A27" s="37" t="s">
        <v>4</v>
      </c>
      <c r="B27" s="26">
        <v>6</v>
      </c>
      <c r="C27" s="33" t="s">
        <v>185</v>
      </c>
    </row>
    <row r="28" spans="1:3" x14ac:dyDescent="0.25">
      <c r="A28" s="37" t="s">
        <v>5</v>
      </c>
      <c r="B28" s="26">
        <v>3</v>
      </c>
      <c r="C28" s="33" t="s">
        <v>186</v>
      </c>
    </row>
    <row r="29" spans="1:3" x14ac:dyDescent="0.25">
      <c r="A29" s="37" t="s">
        <v>6</v>
      </c>
      <c r="B29" s="26">
        <v>10</v>
      </c>
      <c r="C29" s="33" t="s">
        <v>187</v>
      </c>
    </row>
    <row r="30" spans="1:3" x14ac:dyDescent="0.25">
      <c r="A30" s="37" t="s">
        <v>7</v>
      </c>
      <c r="B30" s="26">
        <v>0</v>
      </c>
      <c r="C30" s="33"/>
    </row>
    <row r="31" spans="1:3" x14ac:dyDescent="0.25">
      <c r="A31" s="37" t="s">
        <v>8</v>
      </c>
      <c r="B31" s="26">
        <v>0</v>
      </c>
      <c r="C31" s="33"/>
    </row>
    <row r="32" spans="1:3" x14ac:dyDescent="0.25">
      <c r="A32" s="37" t="s">
        <v>9</v>
      </c>
      <c r="B32" s="26">
        <v>0</v>
      </c>
      <c r="C32" s="33"/>
    </row>
    <row r="33" spans="1:3" x14ac:dyDescent="0.25">
      <c r="A33" s="37" t="s">
        <v>10</v>
      </c>
      <c r="B33" s="26">
        <v>0</v>
      </c>
      <c r="C33" s="33"/>
    </row>
    <row r="34" spans="1:3" x14ac:dyDescent="0.25">
      <c r="A34" s="37" t="s">
        <v>11</v>
      </c>
      <c r="B34" s="26">
        <v>0</v>
      </c>
      <c r="C34" s="33"/>
    </row>
    <row r="35" spans="1:3" x14ac:dyDescent="0.25">
      <c r="A35" s="37" t="s">
        <v>12</v>
      </c>
      <c r="B35" s="26"/>
      <c r="C35" s="33"/>
    </row>
    <row r="36" spans="1:3" x14ac:dyDescent="0.25">
      <c r="A36" s="37" t="s">
        <v>13</v>
      </c>
      <c r="B36" s="26"/>
      <c r="C36" s="33"/>
    </row>
    <row r="37" spans="1:3" x14ac:dyDescent="0.25">
      <c r="A37" s="37" t="s">
        <v>14</v>
      </c>
      <c r="B37" s="26"/>
      <c r="C37" s="33"/>
    </row>
    <row r="38" spans="1:3" x14ac:dyDescent="0.25">
      <c r="A38" s="37" t="s">
        <v>15</v>
      </c>
      <c r="B38" s="26"/>
      <c r="C38" s="33"/>
    </row>
    <row r="39" spans="1:3" x14ac:dyDescent="0.25">
      <c r="A39" s="37"/>
      <c r="B39" s="26"/>
      <c r="C39" s="33"/>
    </row>
    <row r="40" spans="1:3" x14ac:dyDescent="0.25">
      <c r="A40" s="68" t="s">
        <v>17</v>
      </c>
      <c r="B40" s="26"/>
      <c r="C40" s="33" t="s">
        <v>188</v>
      </c>
    </row>
    <row r="41" spans="1:3" ht="36.6" customHeight="1" x14ac:dyDescent="0.25">
      <c r="A41" s="68" t="s">
        <v>18</v>
      </c>
      <c r="B41" s="26"/>
      <c r="C41" s="84" t="s">
        <v>189</v>
      </c>
    </row>
    <row r="42" spans="1:3" ht="33" customHeight="1" x14ac:dyDescent="0.25">
      <c r="A42" s="68" t="s">
        <v>19</v>
      </c>
      <c r="B42" s="26"/>
      <c r="C42" s="84" t="s">
        <v>192</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C46" sqref="C46"/>
    </sheetView>
  </sheetViews>
  <sheetFormatPr defaultRowHeight="15" x14ac:dyDescent="0.25"/>
  <cols>
    <col min="1" max="1" width="32.42578125" customWidth="1"/>
    <col min="2" max="2" width="10.42578125" style="3" customWidth="1"/>
    <col min="3" max="3" width="120.7109375" customWidth="1"/>
  </cols>
  <sheetData>
    <row r="1" spans="1:3" ht="21" customHeight="1" x14ac:dyDescent="0.25">
      <c r="A1" s="72" t="s">
        <v>134</v>
      </c>
      <c r="B1" s="73" t="s">
        <v>23</v>
      </c>
      <c r="C1" s="74">
        <v>2019</v>
      </c>
    </row>
    <row r="2" spans="1:3" ht="18.75" x14ac:dyDescent="0.3">
      <c r="A2" s="75" t="s">
        <v>2</v>
      </c>
      <c r="B2" s="43" t="s">
        <v>3</v>
      </c>
      <c r="C2" s="29" t="s">
        <v>205</v>
      </c>
    </row>
    <row r="3" spans="1:3" x14ac:dyDescent="0.25">
      <c r="A3" s="76" t="s">
        <v>0</v>
      </c>
      <c r="B3" s="100">
        <v>97.54</v>
      </c>
      <c r="C3" s="101" t="s">
        <v>229</v>
      </c>
    </row>
    <row r="4" spans="1:3" x14ac:dyDescent="0.25">
      <c r="A4" s="77" t="s">
        <v>4</v>
      </c>
      <c r="B4" s="100">
        <v>3</v>
      </c>
      <c r="C4" s="101" t="s">
        <v>206</v>
      </c>
    </row>
    <row r="5" spans="1:3" x14ac:dyDescent="0.25">
      <c r="A5" s="77" t="s">
        <v>5</v>
      </c>
      <c r="B5" s="100">
        <v>2</v>
      </c>
      <c r="C5" s="101" t="s">
        <v>207</v>
      </c>
    </row>
    <row r="6" spans="1:3" x14ac:dyDescent="0.25">
      <c r="A6" s="77" t="s">
        <v>6</v>
      </c>
      <c r="B6" s="100">
        <v>1</v>
      </c>
      <c r="C6" s="101" t="s">
        <v>230</v>
      </c>
    </row>
    <row r="7" spans="1:3" x14ac:dyDescent="0.25">
      <c r="A7" s="77" t="s">
        <v>7</v>
      </c>
      <c r="B7" s="100">
        <v>1</v>
      </c>
      <c r="C7" s="101" t="s">
        <v>208</v>
      </c>
    </row>
    <row r="8" spans="1:3" x14ac:dyDescent="0.25">
      <c r="A8" s="77" t="s">
        <v>8</v>
      </c>
      <c r="B8" s="100">
        <v>3</v>
      </c>
      <c r="C8" s="101" t="s">
        <v>209</v>
      </c>
    </row>
    <row r="9" spans="1:3" x14ac:dyDescent="0.25">
      <c r="A9" s="77" t="s">
        <v>9</v>
      </c>
      <c r="B9" s="100">
        <v>3</v>
      </c>
      <c r="C9" s="101" t="s">
        <v>231</v>
      </c>
    </row>
    <row r="10" spans="1:3" x14ac:dyDescent="0.25">
      <c r="A10" s="77" t="s">
        <v>10</v>
      </c>
      <c r="B10" s="100">
        <v>2</v>
      </c>
      <c r="C10" s="101" t="s">
        <v>210</v>
      </c>
    </row>
    <row r="11" spans="1:3" x14ac:dyDescent="0.25">
      <c r="A11" s="77" t="s">
        <v>11</v>
      </c>
      <c r="B11" s="100">
        <v>7</v>
      </c>
      <c r="C11" s="101" t="s">
        <v>211</v>
      </c>
    </row>
    <row r="12" spans="1:3" x14ac:dyDescent="0.25">
      <c r="A12" s="77" t="s">
        <v>12</v>
      </c>
      <c r="B12" s="100">
        <v>1</v>
      </c>
      <c r="C12" s="101" t="s">
        <v>232</v>
      </c>
    </row>
    <row r="13" spans="1:3" x14ac:dyDescent="0.25">
      <c r="A13" s="77" t="s">
        <v>13</v>
      </c>
      <c r="B13" s="100">
        <v>0</v>
      </c>
      <c r="C13" s="101"/>
    </row>
    <row r="14" spans="1:3" x14ac:dyDescent="0.25">
      <c r="A14" s="77" t="s">
        <v>14</v>
      </c>
      <c r="B14" s="100">
        <v>13</v>
      </c>
      <c r="C14" s="101" t="s">
        <v>212</v>
      </c>
    </row>
    <row r="15" spans="1:3" x14ac:dyDescent="0.25">
      <c r="A15" s="77" t="s">
        <v>15</v>
      </c>
      <c r="B15" s="100">
        <v>4</v>
      </c>
      <c r="C15" s="101" t="s">
        <v>213</v>
      </c>
    </row>
    <row r="16" spans="1:3" x14ac:dyDescent="0.25">
      <c r="A16" s="78" t="s">
        <v>16</v>
      </c>
      <c r="B16" s="100"/>
      <c r="C16" s="101"/>
    </row>
    <row r="17" spans="1:3" ht="15.75" customHeight="1" x14ac:dyDescent="0.25">
      <c r="A17" s="102" t="s">
        <v>17</v>
      </c>
      <c r="B17" s="100"/>
      <c r="C17" s="101" t="s">
        <v>214</v>
      </c>
    </row>
    <row r="18" spans="1:3" x14ac:dyDescent="0.25">
      <c r="A18" s="102" t="s">
        <v>18</v>
      </c>
      <c r="B18" s="100"/>
      <c r="C18" s="101" t="s">
        <v>233</v>
      </c>
    </row>
    <row r="19" spans="1:3" ht="16.5" customHeight="1" x14ac:dyDescent="0.25">
      <c r="A19" s="102" t="s">
        <v>19</v>
      </c>
      <c r="B19" s="100"/>
      <c r="C19" s="101" t="s">
        <v>234</v>
      </c>
    </row>
    <row r="20" spans="1:3" x14ac:dyDescent="0.25">
      <c r="A20" s="5"/>
      <c r="B20" s="6"/>
      <c r="C20" s="5"/>
    </row>
    <row r="21" spans="1:3" ht="30" x14ac:dyDescent="0.25">
      <c r="A21" s="89" t="s">
        <v>116</v>
      </c>
      <c r="B21" s="97" t="s">
        <v>215</v>
      </c>
      <c r="C21" s="90" t="s">
        <v>205</v>
      </c>
    </row>
    <row r="22" spans="1:3" x14ac:dyDescent="0.25">
      <c r="A22" s="91" t="s">
        <v>112</v>
      </c>
      <c r="B22" s="92">
        <v>2</v>
      </c>
      <c r="C22" s="98" t="s">
        <v>216</v>
      </c>
    </row>
    <row r="23" spans="1:3" x14ac:dyDescent="0.25">
      <c r="A23" s="91" t="s">
        <v>113</v>
      </c>
      <c r="B23" s="92">
        <v>1</v>
      </c>
      <c r="C23" s="98" t="s">
        <v>217</v>
      </c>
    </row>
    <row r="24" spans="1:3" x14ac:dyDescent="0.25">
      <c r="A24" s="91" t="s">
        <v>114</v>
      </c>
      <c r="B24" s="92">
        <v>1</v>
      </c>
      <c r="C24" s="98" t="s">
        <v>218</v>
      </c>
    </row>
    <row r="25" spans="1:3" x14ac:dyDescent="0.25">
      <c r="A25" s="91" t="s">
        <v>115</v>
      </c>
      <c r="B25" s="92">
        <v>2</v>
      </c>
      <c r="C25" s="98" t="s">
        <v>219</v>
      </c>
    </row>
    <row r="26" spans="1:3" x14ac:dyDescent="0.25">
      <c r="A26" s="91" t="s">
        <v>135</v>
      </c>
      <c r="B26" s="92">
        <v>0</v>
      </c>
      <c r="C26" s="98"/>
    </row>
    <row r="27" spans="1:3" x14ac:dyDescent="0.25">
      <c r="A27" s="93" t="s">
        <v>4</v>
      </c>
      <c r="B27" s="92">
        <v>6</v>
      </c>
      <c r="C27" s="98" t="s">
        <v>220</v>
      </c>
    </row>
    <row r="28" spans="1:3" x14ac:dyDescent="0.25">
      <c r="A28" s="93" t="s">
        <v>5</v>
      </c>
      <c r="B28" s="92">
        <v>3</v>
      </c>
      <c r="C28" s="98" t="s">
        <v>221</v>
      </c>
    </row>
    <row r="29" spans="1:3" x14ac:dyDescent="0.25">
      <c r="A29" s="93" t="s">
        <v>6</v>
      </c>
      <c r="B29" s="92">
        <v>4</v>
      </c>
      <c r="C29" s="98" t="s">
        <v>222</v>
      </c>
    </row>
    <row r="30" spans="1:3" x14ac:dyDescent="0.25">
      <c r="A30" s="93" t="s">
        <v>7</v>
      </c>
      <c r="B30" s="92"/>
      <c r="C30" s="98" t="s">
        <v>223</v>
      </c>
    </row>
    <row r="31" spans="1:3" x14ac:dyDescent="0.25">
      <c r="A31" s="93" t="s">
        <v>8</v>
      </c>
      <c r="B31" s="92"/>
      <c r="C31" s="98" t="s">
        <v>223</v>
      </c>
    </row>
    <row r="32" spans="1:3" x14ac:dyDescent="0.25">
      <c r="A32" s="93" t="s">
        <v>9</v>
      </c>
      <c r="B32" s="92"/>
      <c r="C32" s="98" t="s">
        <v>223</v>
      </c>
    </row>
    <row r="33" spans="1:3" x14ac:dyDescent="0.25">
      <c r="A33" s="93" t="s">
        <v>10</v>
      </c>
      <c r="B33" s="92"/>
      <c r="C33" s="98" t="s">
        <v>223</v>
      </c>
    </row>
    <row r="34" spans="1:3" x14ac:dyDescent="0.25">
      <c r="A34" s="93" t="s">
        <v>11</v>
      </c>
      <c r="B34" s="92"/>
      <c r="C34" s="98" t="s">
        <v>223</v>
      </c>
    </row>
    <row r="35" spans="1:3" x14ac:dyDescent="0.25">
      <c r="A35" s="93" t="s">
        <v>12</v>
      </c>
      <c r="B35" s="92"/>
      <c r="C35" s="98" t="s">
        <v>223</v>
      </c>
    </row>
    <row r="36" spans="1:3" x14ac:dyDescent="0.25">
      <c r="A36" s="93" t="s">
        <v>13</v>
      </c>
      <c r="B36" s="92"/>
      <c r="C36" s="98" t="s">
        <v>223</v>
      </c>
    </row>
    <row r="37" spans="1:3" x14ac:dyDescent="0.25">
      <c r="A37" s="93" t="s">
        <v>14</v>
      </c>
      <c r="B37" s="92"/>
      <c r="C37" s="98" t="s">
        <v>223</v>
      </c>
    </row>
    <row r="38" spans="1:3" x14ac:dyDescent="0.25">
      <c r="A38" s="93" t="s">
        <v>15</v>
      </c>
      <c r="B38" s="92"/>
      <c r="C38" s="98" t="s">
        <v>223</v>
      </c>
    </row>
    <row r="39" spans="1:3" x14ac:dyDescent="0.25">
      <c r="A39" s="93"/>
      <c r="B39" s="92"/>
      <c r="C39" s="98" t="s">
        <v>224</v>
      </c>
    </row>
    <row r="40" spans="1:3" x14ac:dyDescent="0.25">
      <c r="A40" s="94" t="s">
        <v>17</v>
      </c>
      <c r="B40" s="92"/>
      <c r="C40" s="98" t="s">
        <v>225</v>
      </c>
    </row>
    <row r="41" spans="1:3" ht="32.25" customHeight="1" x14ac:dyDescent="0.25">
      <c r="A41" s="94" t="s">
        <v>18</v>
      </c>
      <c r="B41" s="92"/>
      <c r="C41" s="98" t="s">
        <v>226</v>
      </c>
    </row>
    <row r="42" spans="1:3" ht="30" x14ac:dyDescent="0.25">
      <c r="A42" s="95" t="s">
        <v>19</v>
      </c>
      <c r="B42" s="96"/>
      <c r="C42" s="99" t="s">
        <v>227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sqref="A1:C42"/>
    </sheetView>
  </sheetViews>
  <sheetFormatPr defaultRowHeight="15" x14ac:dyDescent="0.25"/>
  <cols>
    <col min="1" max="1" width="32.42578125" customWidth="1"/>
    <col min="2" max="2" width="10.42578125" style="3" customWidth="1"/>
    <col min="3" max="3" width="120.7109375" customWidth="1"/>
  </cols>
  <sheetData>
    <row r="1" spans="1:3" ht="18.75" x14ac:dyDescent="0.25">
      <c r="A1" s="120" t="s">
        <v>134</v>
      </c>
      <c r="B1" s="111" t="s">
        <v>24</v>
      </c>
      <c r="C1" s="112">
        <v>2019</v>
      </c>
    </row>
    <row r="2" spans="1:3" ht="18.75" x14ac:dyDescent="0.25">
      <c r="A2" s="113" t="s">
        <v>2</v>
      </c>
      <c r="B2" s="114" t="s">
        <v>3</v>
      </c>
      <c r="C2" s="115" t="s">
        <v>237</v>
      </c>
    </row>
    <row r="3" spans="1:3" x14ac:dyDescent="0.25">
      <c r="A3" s="116" t="s">
        <v>0</v>
      </c>
      <c r="B3" s="134">
        <v>99.96</v>
      </c>
      <c r="C3" s="115"/>
    </row>
    <row r="4" spans="1:3" x14ac:dyDescent="0.25">
      <c r="A4" s="117" t="s">
        <v>4</v>
      </c>
      <c r="B4" s="118">
        <v>1</v>
      </c>
      <c r="C4" s="115" t="s">
        <v>239</v>
      </c>
    </row>
    <row r="5" spans="1:3" x14ac:dyDescent="0.25">
      <c r="A5" s="117" t="s">
        <v>5</v>
      </c>
      <c r="B5" s="118">
        <v>0</v>
      </c>
      <c r="C5" s="115"/>
    </row>
    <row r="6" spans="1:3" x14ac:dyDescent="0.25">
      <c r="A6" s="117" t="s">
        <v>6</v>
      </c>
      <c r="B6" s="118">
        <v>2</v>
      </c>
      <c r="C6" s="115" t="s">
        <v>240</v>
      </c>
    </row>
    <row r="7" spans="1:3" x14ac:dyDescent="0.25">
      <c r="A7" s="117" t="s">
        <v>7</v>
      </c>
      <c r="B7" s="118">
        <v>1</v>
      </c>
      <c r="C7" s="115" t="s">
        <v>241</v>
      </c>
    </row>
    <row r="8" spans="1:3" x14ac:dyDescent="0.25">
      <c r="A8" s="117" t="s">
        <v>8</v>
      </c>
      <c r="B8" s="118">
        <v>3</v>
      </c>
      <c r="C8" s="115" t="s">
        <v>242</v>
      </c>
    </row>
    <row r="9" spans="1:3" x14ac:dyDescent="0.25">
      <c r="A9" s="117" t="s">
        <v>9</v>
      </c>
      <c r="B9" s="118">
        <v>4</v>
      </c>
      <c r="C9" s="115" t="s">
        <v>243</v>
      </c>
    </row>
    <row r="10" spans="1:3" x14ac:dyDescent="0.25">
      <c r="A10" s="117" t="s">
        <v>10</v>
      </c>
      <c r="B10" s="118">
        <v>1</v>
      </c>
      <c r="C10" s="115" t="s">
        <v>244</v>
      </c>
    </row>
    <row r="11" spans="1:3" x14ac:dyDescent="0.25">
      <c r="A11" s="117" t="s">
        <v>11</v>
      </c>
      <c r="B11" s="118">
        <v>2</v>
      </c>
      <c r="C11" s="115" t="s">
        <v>245</v>
      </c>
    </row>
    <row r="12" spans="1:3" x14ac:dyDescent="0.25">
      <c r="A12" s="117" t="s">
        <v>12</v>
      </c>
      <c r="B12" s="118">
        <v>0</v>
      </c>
      <c r="C12" s="115"/>
    </row>
    <row r="13" spans="1:3" x14ac:dyDescent="0.25">
      <c r="A13" s="117" t="s">
        <v>13</v>
      </c>
      <c r="B13" s="118">
        <v>1</v>
      </c>
      <c r="C13" s="115" t="s">
        <v>246</v>
      </c>
    </row>
    <row r="14" spans="1:3" x14ac:dyDescent="0.25">
      <c r="A14" s="117" t="s">
        <v>14</v>
      </c>
      <c r="B14" s="118">
        <v>14</v>
      </c>
      <c r="C14" s="115" t="s">
        <v>247</v>
      </c>
    </row>
    <row r="15" spans="1:3" x14ac:dyDescent="0.25">
      <c r="A15" s="117" t="s">
        <v>15</v>
      </c>
      <c r="B15" s="118">
        <v>2</v>
      </c>
      <c r="C15" s="115" t="s">
        <v>266</v>
      </c>
    </row>
    <row r="16" spans="1:3" x14ac:dyDescent="0.25">
      <c r="A16" s="119" t="s">
        <v>16</v>
      </c>
      <c r="B16" s="118"/>
      <c r="C16" s="115"/>
    </row>
    <row r="17" spans="1:3" x14ac:dyDescent="0.25">
      <c r="A17" s="102" t="s">
        <v>17</v>
      </c>
      <c r="B17" s="118"/>
      <c r="C17" s="115" t="s">
        <v>248</v>
      </c>
    </row>
    <row r="18" spans="1:3" x14ac:dyDescent="0.25">
      <c r="A18" s="102" t="s">
        <v>18</v>
      </c>
      <c r="B18" s="118"/>
      <c r="C18" s="115" t="s">
        <v>249</v>
      </c>
    </row>
    <row r="19" spans="1:3" x14ac:dyDescent="0.25">
      <c r="A19" s="102" t="s">
        <v>19</v>
      </c>
      <c r="B19" s="118"/>
      <c r="C19" s="115" t="s">
        <v>250</v>
      </c>
    </row>
    <row r="20" spans="1:3" x14ac:dyDescent="0.25">
      <c r="A20" s="5"/>
      <c r="B20" s="6"/>
      <c r="C20" s="5"/>
    </row>
    <row r="21" spans="1:3" ht="18.75" x14ac:dyDescent="0.25">
      <c r="A21" s="121" t="s">
        <v>116</v>
      </c>
      <c r="B21" s="122" t="s">
        <v>3</v>
      </c>
      <c r="C21" s="123" t="s">
        <v>237</v>
      </c>
    </row>
    <row r="22" spans="1:3" x14ac:dyDescent="0.25">
      <c r="A22" s="124" t="s">
        <v>112</v>
      </c>
      <c r="B22" s="125">
        <v>1</v>
      </c>
      <c r="C22" s="126" t="s">
        <v>251</v>
      </c>
    </row>
    <row r="23" spans="1:3" x14ac:dyDescent="0.25">
      <c r="A23" s="124" t="s">
        <v>113</v>
      </c>
      <c r="B23" s="125">
        <v>3</v>
      </c>
      <c r="C23" s="126" t="s">
        <v>252</v>
      </c>
    </row>
    <row r="24" spans="1:3" x14ac:dyDescent="0.25">
      <c r="A24" s="124" t="s">
        <v>114</v>
      </c>
      <c r="B24" s="125">
        <v>1</v>
      </c>
      <c r="C24" s="126" t="s">
        <v>253</v>
      </c>
    </row>
    <row r="25" spans="1:3" x14ac:dyDescent="0.25">
      <c r="A25" s="124" t="s">
        <v>115</v>
      </c>
      <c r="B25" s="125">
        <v>1</v>
      </c>
      <c r="C25" s="126" t="s">
        <v>254</v>
      </c>
    </row>
    <row r="26" spans="1:3" x14ac:dyDescent="0.25">
      <c r="A26" s="124" t="s">
        <v>135</v>
      </c>
      <c r="B26" s="125">
        <v>0</v>
      </c>
      <c r="C26" s="126" t="s">
        <v>255</v>
      </c>
    </row>
    <row r="27" spans="1:3" x14ac:dyDescent="0.25">
      <c r="A27" s="127" t="s">
        <v>4</v>
      </c>
      <c r="B27" s="125">
        <v>4</v>
      </c>
      <c r="C27" s="126" t="s">
        <v>256</v>
      </c>
    </row>
    <row r="28" spans="1:3" x14ac:dyDescent="0.25">
      <c r="A28" s="127" t="s">
        <v>5</v>
      </c>
      <c r="B28" s="125">
        <v>6</v>
      </c>
      <c r="C28" s="126" t="s">
        <v>257</v>
      </c>
    </row>
    <row r="29" spans="1:3" x14ac:dyDescent="0.25">
      <c r="A29" s="127" t="s">
        <v>6</v>
      </c>
      <c r="B29" s="125">
        <v>15</v>
      </c>
      <c r="C29" s="126" t="s">
        <v>258</v>
      </c>
    </row>
    <row r="30" spans="1:3" x14ac:dyDescent="0.25">
      <c r="A30" s="127" t="s">
        <v>7</v>
      </c>
      <c r="B30" s="125"/>
      <c r="C30" s="126" t="s">
        <v>259</v>
      </c>
    </row>
    <row r="31" spans="1:3" x14ac:dyDescent="0.25">
      <c r="A31" s="127" t="s">
        <v>8</v>
      </c>
      <c r="B31" s="125">
        <v>1</v>
      </c>
      <c r="C31" s="126" t="s">
        <v>260</v>
      </c>
    </row>
    <row r="32" spans="1:3" x14ac:dyDescent="0.25">
      <c r="A32" s="127" t="s">
        <v>9</v>
      </c>
      <c r="B32" s="125"/>
      <c r="C32" s="126"/>
    </row>
    <row r="33" spans="1:3" x14ac:dyDescent="0.25">
      <c r="A33" s="127" t="s">
        <v>10</v>
      </c>
      <c r="B33" s="125"/>
      <c r="C33" s="126"/>
    </row>
    <row r="34" spans="1:3" x14ac:dyDescent="0.25">
      <c r="A34" s="127" t="s">
        <v>11</v>
      </c>
      <c r="B34" s="125"/>
      <c r="C34" s="126"/>
    </row>
    <row r="35" spans="1:3" x14ac:dyDescent="0.25">
      <c r="A35" s="127" t="s">
        <v>12</v>
      </c>
      <c r="B35" s="125"/>
      <c r="C35" s="126"/>
    </row>
    <row r="36" spans="1:3" x14ac:dyDescent="0.25">
      <c r="A36" s="127" t="s">
        <v>13</v>
      </c>
      <c r="B36" s="125"/>
      <c r="C36" s="126"/>
    </row>
    <row r="37" spans="1:3" x14ac:dyDescent="0.25">
      <c r="A37" s="127" t="s">
        <v>14</v>
      </c>
      <c r="B37" s="125"/>
      <c r="C37" s="126"/>
    </row>
    <row r="38" spans="1:3" x14ac:dyDescent="0.25">
      <c r="A38" s="127" t="s">
        <v>15</v>
      </c>
      <c r="B38" s="125"/>
      <c r="C38" s="126"/>
    </row>
    <row r="39" spans="1:3" ht="51" customHeight="1" x14ac:dyDescent="0.25">
      <c r="A39" s="128" t="s">
        <v>264</v>
      </c>
      <c r="B39" s="125"/>
      <c r="C39" s="129" t="s">
        <v>261</v>
      </c>
    </row>
    <row r="40" spans="1:3" ht="34.5" customHeight="1" x14ac:dyDescent="0.25">
      <c r="A40" s="130" t="s">
        <v>17</v>
      </c>
      <c r="B40" s="125"/>
      <c r="C40" s="129" t="s">
        <v>267</v>
      </c>
    </row>
    <row r="41" spans="1:3" ht="30" x14ac:dyDescent="0.25">
      <c r="A41" s="130" t="s">
        <v>18</v>
      </c>
      <c r="B41" s="125"/>
      <c r="C41" s="129" t="s">
        <v>262</v>
      </c>
    </row>
    <row r="42" spans="1:3" x14ac:dyDescent="0.25">
      <c r="A42" s="131" t="s">
        <v>19</v>
      </c>
      <c r="B42" s="132"/>
      <c r="C42" s="133" t="s">
        <v>263</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F17" sqref="F17"/>
    </sheetView>
  </sheetViews>
  <sheetFormatPr defaultRowHeight="15" x14ac:dyDescent="0.25"/>
  <cols>
    <col min="1" max="1" width="31.42578125" customWidth="1"/>
    <col min="2" max="2" width="10.42578125" style="3" customWidth="1"/>
    <col min="3" max="3" width="120.7109375" customWidth="1"/>
  </cols>
  <sheetData>
    <row r="1" spans="1:3" ht="15.75" x14ac:dyDescent="0.25">
      <c r="A1" s="135" t="s">
        <v>134</v>
      </c>
      <c r="B1" s="136" t="s">
        <v>25</v>
      </c>
      <c r="C1" s="137">
        <v>2019</v>
      </c>
    </row>
    <row r="2" spans="1:3" ht="31.5" x14ac:dyDescent="0.25">
      <c r="A2" s="151" t="s">
        <v>2</v>
      </c>
      <c r="B2" s="152" t="s">
        <v>271</v>
      </c>
      <c r="C2" s="153" t="s">
        <v>272</v>
      </c>
    </row>
    <row r="3" spans="1:3" ht="15.75" x14ac:dyDescent="0.25">
      <c r="A3" s="154" t="s">
        <v>0</v>
      </c>
      <c r="B3" s="138">
        <v>99.39</v>
      </c>
      <c r="C3" s="155"/>
    </row>
    <row r="4" spans="1:3" ht="15.75" x14ac:dyDescent="0.25">
      <c r="A4" s="156" t="s">
        <v>4</v>
      </c>
      <c r="B4" s="138">
        <v>0</v>
      </c>
      <c r="C4" s="155"/>
    </row>
    <row r="5" spans="1:3" ht="15.75" x14ac:dyDescent="0.25">
      <c r="A5" s="156" t="s">
        <v>5</v>
      </c>
      <c r="B5" s="138">
        <v>2</v>
      </c>
      <c r="C5" s="155" t="s">
        <v>290</v>
      </c>
    </row>
    <row r="6" spans="1:3" ht="15.75" x14ac:dyDescent="0.25">
      <c r="A6" s="156" t="s">
        <v>288</v>
      </c>
      <c r="B6" s="138">
        <v>0</v>
      </c>
      <c r="C6" s="155"/>
    </row>
    <row r="7" spans="1:3" ht="15.75" x14ac:dyDescent="0.25">
      <c r="A7" s="156" t="s">
        <v>289</v>
      </c>
      <c r="B7" s="138">
        <v>0</v>
      </c>
      <c r="C7" s="155" t="s">
        <v>273</v>
      </c>
    </row>
    <row r="8" spans="1:3" ht="15.75" x14ac:dyDescent="0.25">
      <c r="A8" s="156" t="s">
        <v>8</v>
      </c>
      <c r="B8" s="138">
        <v>3</v>
      </c>
      <c r="C8" s="155" t="s">
        <v>274</v>
      </c>
    </row>
    <row r="9" spans="1:3" ht="15.75" x14ac:dyDescent="0.25">
      <c r="A9" s="156" t="s">
        <v>9</v>
      </c>
      <c r="B9" s="138">
        <v>0</v>
      </c>
      <c r="C9" s="155"/>
    </row>
    <row r="10" spans="1:3" ht="15.75" x14ac:dyDescent="0.25">
      <c r="A10" s="156" t="s">
        <v>10</v>
      </c>
      <c r="B10" s="138">
        <v>1</v>
      </c>
      <c r="C10" s="155" t="s">
        <v>275</v>
      </c>
    </row>
    <row r="11" spans="1:3" ht="15.75" x14ac:dyDescent="0.25">
      <c r="A11" s="156" t="s">
        <v>11</v>
      </c>
      <c r="B11" s="138">
        <v>2</v>
      </c>
      <c r="C11" s="155" t="s">
        <v>276</v>
      </c>
    </row>
    <row r="12" spans="1:3" ht="15.75" x14ac:dyDescent="0.25">
      <c r="A12" s="156" t="s">
        <v>12</v>
      </c>
      <c r="B12" s="138">
        <v>0</v>
      </c>
      <c r="C12" s="155"/>
    </row>
    <row r="13" spans="1:3" ht="15.75" x14ac:dyDescent="0.25">
      <c r="A13" s="156" t="s">
        <v>13</v>
      </c>
      <c r="B13" s="138">
        <v>0</v>
      </c>
      <c r="C13" s="155"/>
    </row>
    <row r="14" spans="1:3" ht="15.75" x14ac:dyDescent="0.25">
      <c r="A14" s="156" t="s">
        <v>14</v>
      </c>
      <c r="B14" s="138">
        <v>1</v>
      </c>
      <c r="C14" s="155" t="s">
        <v>277</v>
      </c>
    </row>
    <row r="15" spans="1:3" ht="15.75" x14ac:dyDescent="0.25">
      <c r="A15" s="156" t="s">
        <v>15</v>
      </c>
      <c r="B15" s="138">
        <v>8</v>
      </c>
      <c r="C15" s="155" t="s">
        <v>278</v>
      </c>
    </row>
    <row r="16" spans="1:3" ht="15.75" x14ac:dyDescent="0.25">
      <c r="A16" s="157" t="s">
        <v>16</v>
      </c>
      <c r="B16" s="138"/>
      <c r="C16" s="155"/>
    </row>
    <row r="17" spans="1:3" ht="63" x14ac:dyDescent="0.25">
      <c r="A17" s="158" t="s">
        <v>17</v>
      </c>
      <c r="B17" s="138"/>
      <c r="C17" s="155" t="s">
        <v>293</v>
      </c>
    </row>
    <row r="18" spans="1:3" ht="15.75" x14ac:dyDescent="0.25">
      <c r="A18" s="158" t="s">
        <v>18</v>
      </c>
      <c r="B18" s="138"/>
      <c r="C18" s="155" t="s">
        <v>279</v>
      </c>
    </row>
    <row r="19" spans="1:3" ht="15.75" x14ac:dyDescent="0.25">
      <c r="A19" s="159" t="s">
        <v>19</v>
      </c>
      <c r="B19" s="160"/>
      <c r="C19" s="161"/>
    </row>
    <row r="20" spans="1:3" x14ac:dyDescent="0.25">
      <c r="A20" s="5"/>
      <c r="B20" s="6"/>
      <c r="C20" s="5"/>
    </row>
    <row r="21" spans="1:3" ht="31.5" x14ac:dyDescent="0.25">
      <c r="A21" s="143" t="s">
        <v>116</v>
      </c>
      <c r="B21" s="144" t="s">
        <v>271</v>
      </c>
      <c r="C21" s="145" t="s">
        <v>272</v>
      </c>
    </row>
    <row r="22" spans="1:3" ht="15.75" x14ac:dyDescent="0.25">
      <c r="A22" s="139" t="s">
        <v>112</v>
      </c>
      <c r="B22" s="146">
        <v>3</v>
      </c>
      <c r="C22" s="147" t="s">
        <v>280</v>
      </c>
    </row>
    <row r="23" spans="1:3" ht="15.75" x14ac:dyDescent="0.25">
      <c r="A23" s="139" t="s">
        <v>113</v>
      </c>
      <c r="B23" s="146">
        <v>2</v>
      </c>
      <c r="C23" s="147" t="s">
        <v>281</v>
      </c>
    </row>
    <row r="24" spans="1:3" ht="15.75" x14ac:dyDescent="0.25">
      <c r="A24" s="139" t="s">
        <v>114</v>
      </c>
      <c r="B24" s="146">
        <v>2</v>
      </c>
      <c r="C24" s="147" t="s">
        <v>282</v>
      </c>
    </row>
    <row r="25" spans="1:3" ht="15.75" x14ac:dyDescent="0.25">
      <c r="A25" s="139" t="s">
        <v>115</v>
      </c>
      <c r="B25" s="146">
        <v>3</v>
      </c>
      <c r="C25" s="147" t="s">
        <v>283</v>
      </c>
    </row>
    <row r="26" spans="1:3" ht="15.75" x14ac:dyDescent="0.25">
      <c r="A26" s="139" t="s">
        <v>135</v>
      </c>
      <c r="B26" s="146">
        <v>0</v>
      </c>
      <c r="C26" s="147"/>
    </row>
    <row r="27" spans="1:3" ht="15.75" x14ac:dyDescent="0.25">
      <c r="A27" s="140" t="s">
        <v>4</v>
      </c>
      <c r="B27" s="146">
        <v>7</v>
      </c>
      <c r="C27" s="147"/>
    </row>
    <row r="28" spans="1:3" ht="15.75" x14ac:dyDescent="0.25">
      <c r="A28" s="140" t="s">
        <v>5</v>
      </c>
      <c r="B28" s="146">
        <v>4</v>
      </c>
      <c r="C28" s="147" t="s">
        <v>284</v>
      </c>
    </row>
    <row r="29" spans="1:3" ht="15.75" x14ac:dyDescent="0.25">
      <c r="A29" s="140" t="s">
        <v>288</v>
      </c>
      <c r="B29" s="146">
        <v>3</v>
      </c>
      <c r="C29" s="147" t="s">
        <v>285</v>
      </c>
    </row>
    <row r="30" spans="1:3" ht="15.75" x14ac:dyDescent="0.25">
      <c r="A30" s="140" t="s">
        <v>297</v>
      </c>
      <c r="B30" s="146">
        <v>0</v>
      </c>
      <c r="C30" s="147" t="s">
        <v>273</v>
      </c>
    </row>
    <row r="31" spans="1:3" ht="15.75" x14ac:dyDescent="0.25">
      <c r="A31" s="140" t="s">
        <v>8</v>
      </c>
      <c r="B31" s="146">
        <v>3</v>
      </c>
      <c r="C31" s="147" t="s">
        <v>274</v>
      </c>
    </row>
    <row r="32" spans="1:3" ht="15.75" x14ac:dyDescent="0.25">
      <c r="A32" s="140" t="s">
        <v>9</v>
      </c>
      <c r="B32" s="146">
        <v>0</v>
      </c>
      <c r="C32" s="147" t="s">
        <v>224</v>
      </c>
    </row>
    <row r="33" spans="1:3" ht="15.75" x14ac:dyDescent="0.25">
      <c r="A33" s="140" t="s">
        <v>10</v>
      </c>
      <c r="B33" s="146">
        <v>2</v>
      </c>
      <c r="C33" s="147" t="s">
        <v>286</v>
      </c>
    </row>
    <row r="34" spans="1:3" ht="15.75" x14ac:dyDescent="0.25">
      <c r="A34" s="140" t="s">
        <v>11</v>
      </c>
      <c r="B34" s="146">
        <v>0</v>
      </c>
      <c r="C34" s="147"/>
    </row>
    <row r="35" spans="1:3" ht="15.75" x14ac:dyDescent="0.25">
      <c r="A35" s="140" t="s">
        <v>12</v>
      </c>
      <c r="B35" s="146">
        <v>0</v>
      </c>
      <c r="C35" s="147"/>
    </row>
    <row r="36" spans="1:3" ht="15.75" x14ac:dyDescent="0.25">
      <c r="A36" s="140" t="s">
        <v>13</v>
      </c>
      <c r="B36" s="146">
        <v>0</v>
      </c>
      <c r="C36" s="147"/>
    </row>
    <row r="37" spans="1:3" ht="15.75" x14ac:dyDescent="0.25">
      <c r="A37" s="140" t="s">
        <v>14</v>
      </c>
      <c r="B37" s="146">
        <v>2</v>
      </c>
      <c r="C37" s="147"/>
    </row>
    <row r="38" spans="1:3" ht="15.75" x14ac:dyDescent="0.25">
      <c r="A38" s="140" t="s">
        <v>15</v>
      </c>
      <c r="B38" s="146">
        <v>1</v>
      </c>
      <c r="C38" s="147"/>
    </row>
    <row r="39" spans="1:3" ht="15.75" x14ac:dyDescent="0.25">
      <c r="A39" s="148" t="s">
        <v>16</v>
      </c>
      <c r="B39" s="146"/>
      <c r="C39" s="147"/>
    </row>
    <row r="40" spans="1:3" ht="15.75" x14ac:dyDescent="0.25">
      <c r="A40" s="141" t="s">
        <v>17</v>
      </c>
      <c r="B40" s="146"/>
      <c r="C40" s="147" t="s">
        <v>287</v>
      </c>
    </row>
    <row r="41" spans="1:3" ht="15.75" x14ac:dyDescent="0.25">
      <c r="A41" s="141" t="s">
        <v>18</v>
      </c>
      <c r="B41" s="146"/>
      <c r="C41" s="147" t="s">
        <v>291</v>
      </c>
    </row>
    <row r="42" spans="1:3" ht="15.75" x14ac:dyDescent="0.25">
      <c r="A42" s="142" t="s">
        <v>19</v>
      </c>
      <c r="B42" s="149"/>
      <c r="C42" s="150" t="s">
        <v>292</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5" x14ac:dyDescent="0.25"/>
  <cols>
    <col min="1" max="4" width="19.5703125" customWidth="1"/>
    <col min="5" max="5" width="18.140625" customWidth="1"/>
  </cols>
  <sheetData>
    <row r="1" spans="1:5" ht="18.75" x14ac:dyDescent="0.3">
      <c r="A1" s="198" t="s">
        <v>117</v>
      </c>
      <c r="B1" s="199"/>
      <c r="C1" s="199"/>
      <c r="D1" s="199"/>
      <c r="E1" s="200"/>
    </row>
    <row r="2" spans="1:5" ht="15.75" x14ac:dyDescent="0.25">
      <c r="A2" s="201" t="s">
        <v>118</v>
      </c>
      <c r="B2" s="202"/>
      <c r="C2" s="202"/>
      <c r="D2" s="202"/>
      <c r="E2" s="203"/>
    </row>
    <row r="3" spans="1:5" x14ac:dyDescent="0.25">
      <c r="A3" s="8" t="s">
        <v>37</v>
      </c>
      <c r="B3" s="9">
        <v>84</v>
      </c>
      <c r="C3" s="10"/>
      <c r="D3" s="11" t="s">
        <v>38</v>
      </c>
      <c r="E3" s="12">
        <v>77</v>
      </c>
    </row>
    <row r="4" spans="1:5" x14ac:dyDescent="0.25">
      <c r="A4" s="13" t="s">
        <v>119</v>
      </c>
      <c r="B4" s="14">
        <v>47</v>
      </c>
      <c r="C4" s="10"/>
      <c r="D4" s="11" t="s">
        <v>38</v>
      </c>
      <c r="E4" s="12">
        <v>19</v>
      </c>
    </row>
    <row r="5" spans="1:5" x14ac:dyDescent="0.25">
      <c r="A5" s="13" t="s">
        <v>120</v>
      </c>
      <c r="B5" s="14"/>
      <c r="C5" s="10"/>
      <c r="D5" s="11" t="s">
        <v>38</v>
      </c>
      <c r="E5" s="12">
        <v>69</v>
      </c>
    </row>
    <row r="6" spans="1:5" x14ac:dyDescent="0.25">
      <c r="A6" s="13" t="s">
        <v>121</v>
      </c>
      <c r="B6" s="14">
        <v>141</v>
      </c>
      <c r="C6" s="10"/>
      <c r="D6" s="11" t="s">
        <v>38</v>
      </c>
      <c r="E6" s="12">
        <v>0</v>
      </c>
    </row>
    <row r="7" spans="1:5" x14ac:dyDescent="0.25">
      <c r="A7" s="13" t="s">
        <v>122</v>
      </c>
      <c r="B7" s="14">
        <v>56</v>
      </c>
      <c r="C7" s="10"/>
      <c r="D7" s="11" t="s">
        <v>38</v>
      </c>
      <c r="E7" s="12">
        <v>0</v>
      </c>
    </row>
    <row r="8" spans="1:5" x14ac:dyDescent="0.25">
      <c r="A8" s="13" t="s">
        <v>123</v>
      </c>
      <c r="B8" s="14">
        <v>35</v>
      </c>
      <c r="C8" s="10"/>
      <c r="D8" s="11" t="s">
        <v>38</v>
      </c>
      <c r="E8" s="12">
        <v>0</v>
      </c>
    </row>
    <row r="9" spans="1:5" x14ac:dyDescent="0.25">
      <c r="A9" s="15" t="s">
        <v>124</v>
      </c>
      <c r="B9" s="16">
        <v>26</v>
      </c>
      <c r="C9" s="10"/>
      <c r="D9" s="11" t="s">
        <v>38</v>
      </c>
      <c r="E9" s="12">
        <v>0</v>
      </c>
    </row>
    <row r="10" spans="1:5" ht="6" customHeight="1" x14ac:dyDescent="0.25">
      <c r="A10" s="17"/>
      <c r="B10" s="18"/>
      <c r="C10" s="18"/>
      <c r="D10" s="18"/>
      <c r="E10" s="19"/>
    </row>
    <row r="11" spans="1:5" ht="23.25" customHeight="1" x14ac:dyDescent="0.25">
      <c r="A11" s="204" t="s">
        <v>39</v>
      </c>
      <c r="B11" s="205"/>
      <c r="C11" s="205"/>
      <c r="D11" s="205"/>
      <c r="E11" s="206"/>
    </row>
    <row r="12" spans="1:5" ht="39.75" customHeight="1" x14ac:dyDescent="0.25">
      <c r="A12" s="195" t="s">
        <v>125</v>
      </c>
      <c r="B12" s="196"/>
      <c r="C12" s="196"/>
      <c r="D12" s="196"/>
      <c r="E12" s="197"/>
    </row>
    <row r="13" spans="1:5" ht="23.25" customHeight="1" x14ac:dyDescent="0.25">
      <c r="A13" s="204" t="s">
        <v>40</v>
      </c>
      <c r="B13" s="205"/>
      <c r="C13" s="205"/>
      <c r="D13" s="205"/>
      <c r="E13" s="206"/>
    </row>
    <row r="14" spans="1:5" ht="23.25" customHeight="1" x14ac:dyDescent="0.25">
      <c r="A14" s="195" t="s">
        <v>41</v>
      </c>
      <c r="B14" s="196"/>
      <c r="C14" s="196"/>
      <c r="D14" s="196"/>
      <c r="E14" s="197"/>
    </row>
    <row r="15" spans="1:5" ht="23.25" customHeight="1" x14ac:dyDescent="0.25">
      <c r="A15" s="204" t="s">
        <v>126</v>
      </c>
      <c r="B15" s="205"/>
      <c r="C15" s="205"/>
      <c r="D15" s="205"/>
      <c r="E15" s="206"/>
    </row>
    <row r="16" spans="1:5" ht="23.25" customHeight="1" x14ac:dyDescent="0.25">
      <c r="A16" s="195" t="s">
        <v>127</v>
      </c>
      <c r="B16" s="196"/>
      <c r="C16" s="196"/>
      <c r="D16" s="196"/>
      <c r="E16" s="197"/>
    </row>
    <row r="17" spans="1:5" ht="23.25" customHeight="1" x14ac:dyDescent="0.25">
      <c r="A17" s="204" t="s">
        <v>128</v>
      </c>
      <c r="B17" s="205"/>
      <c r="C17" s="205"/>
      <c r="D17" s="205"/>
      <c r="E17" s="206"/>
    </row>
    <row r="18" spans="1:5" ht="23.25" customHeight="1" x14ac:dyDescent="0.25">
      <c r="A18" s="195" t="s">
        <v>129</v>
      </c>
      <c r="B18" s="196"/>
      <c r="C18" s="196"/>
      <c r="D18" s="196"/>
      <c r="E18" s="197"/>
    </row>
    <row r="19" spans="1:5" ht="23.25" customHeight="1" x14ac:dyDescent="0.25">
      <c r="A19" s="204" t="s">
        <v>4</v>
      </c>
      <c r="B19" s="205"/>
      <c r="C19" s="205"/>
      <c r="D19" s="205"/>
      <c r="E19" s="206"/>
    </row>
    <row r="20" spans="1:5" ht="23.25" customHeight="1" x14ac:dyDescent="0.25">
      <c r="A20" s="195" t="s">
        <v>42</v>
      </c>
      <c r="B20" s="196"/>
      <c r="C20" s="196"/>
      <c r="D20" s="196"/>
      <c r="E20" s="197"/>
    </row>
    <row r="21" spans="1:5" ht="23.25" customHeight="1" x14ac:dyDescent="0.25">
      <c r="A21" s="204" t="s">
        <v>43</v>
      </c>
      <c r="B21" s="205"/>
      <c r="C21" s="205"/>
      <c r="D21" s="205"/>
      <c r="E21" s="206"/>
    </row>
    <row r="22" spans="1:5" x14ac:dyDescent="0.25">
      <c r="A22" s="195" t="s">
        <v>130</v>
      </c>
      <c r="B22" s="196"/>
      <c r="C22" s="196"/>
      <c r="D22" s="196"/>
      <c r="E22" s="197"/>
    </row>
    <row r="23" spans="1:5" x14ac:dyDescent="0.25">
      <c r="A23" s="207" t="s">
        <v>44</v>
      </c>
      <c r="B23" s="208"/>
      <c r="C23" s="208"/>
      <c r="D23" s="208"/>
      <c r="E23" s="209"/>
    </row>
    <row r="24" spans="1:5" x14ac:dyDescent="0.25">
      <c r="A24" s="207" t="s">
        <v>45</v>
      </c>
      <c r="B24" s="208"/>
      <c r="C24" s="208"/>
      <c r="D24" s="208"/>
      <c r="E24" s="209"/>
    </row>
    <row r="25" spans="1:5" x14ac:dyDescent="0.25">
      <c r="A25" s="207" t="s">
        <v>46</v>
      </c>
      <c r="B25" s="208"/>
      <c r="C25" s="208"/>
      <c r="D25" s="208"/>
      <c r="E25" s="209"/>
    </row>
    <row r="26" spans="1:5" x14ac:dyDescent="0.25">
      <c r="A26" s="20" t="s">
        <v>131</v>
      </c>
      <c r="B26" s="210"/>
      <c r="C26" s="210"/>
      <c r="D26" s="210"/>
      <c r="E26" s="211"/>
    </row>
    <row r="27" spans="1:5" x14ac:dyDescent="0.25">
      <c r="A27" s="207" t="s">
        <v>47</v>
      </c>
      <c r="B27" s="208"/>
      <c r="C27" s="208"/>
      <c r="D27" s="208"/>
      <c r="E27" s="209"/>
    </row>
    <row r="28" spans="1:5" x14ac:dyDescent="0.25">
      <c r="A28" s="207" t="s">
        <v>48</v>
      </c>
      <c r="B28" s="208"/>
      <c r="C28" s="208"/>
      <c r="D28" s="208"/>
      <c r="E28" s="209"/>
    </row>
    <row r="29" spans="1:5" x14ac:dyDescent="0.25">
      <c r="A29" s="207" t="s">
        <v>49</v>
      </c>
      <c r="B29" s="208"/>
      <c r="C29" s="208"/>
      <c r="D29" s="208"/>
      <c r="E29" s="209"/>
    </row>
    <row r="30" spans="1:5" x14ac:dyDescent="0.25">
      <c r="A30" s="207" t="s">
        <v>50</v>
      </c>
      <c r="B30" s="208"/>
      <c r="C30" s="208"/>
      <c r="D30" s="208"/>
      <c r="E30" s="209"/>
    </row>
    <row r="31" spans="1:5" ht="21.75" customHeight="1" x14ac:dyDescent="0.25">
      <c r="A31" s="207" t="s">
        <v>51</v>
      </c>
      <c r="B31" s="208"/>
      <c r="C31" s="208"/>
      <c r="D31" s="208"/>
      <c r="E31" s="209"/>
    </row>
    <row r="32" spans="1:5" ht="22.5" customHeight="1" x14ac:dyDescent="0.25">
      <c r="A32" s="204" t="s">
        <v>52</v>
      </c>
      <c r="B32" s="205"/>
      <c r="C32" s="205"/>
      <c r="D32" s="205"/>
      <c r="E32" s="206"/>
    </row>
    <row r="33" spans="1:5" ht="22.5" customHeight="1" x14ac:dyDescent="0.25">
      <c r="A33" s="195" t="s">
        <v>53</v>
      </c>
      <c r="B33" s="196"/>
      <c r="C33" s="196"/>
      <c r="D33" s="196"/>
      <c r="E33" s="197"/>
    </row>
    <row r="34" spans="1:5" ht="39" customHeight="1" x14ac:dyDescent="0.25">
      <c r="A34" s="195" t="s">
        <v>54</v>
      </c>
      <c r="B34" s="196"/>
      <c r="C34" s="196"/>
      <c r="D34" s="196"/>
      <c r="E34" s="197"/>
    </row>
    <row r="35" spans="1:5" ht="22.5" customHeight="1" x14ac:dyDescent="0.25">
      <c r="A35" s="204" t="s">
        <v>55</v>
      </c>
      <c r="B35" s="205"/>
      <c r="C35" s="205"/>
      <c r="D35" s="205"/>
      <c r="E35" s="206"/>
    </row>
    <row r="36" spans="1:5" ht="45" customHeight="1" x14ac:dyDescent="0.25">
      <c r="A36" s="195" t="s">
        <v>56</v>
      </c>
      <c r="B36" s="196"/>
      <c r="C36" s="196"/>
      <c r="D36" s="196"/>
      <c r="E36" s="197"/>
    </row>
    <row r="37" spans="1:5" ht="22.5" customHeight="1" x14ac:dyDescent="0.25">
      <c r="A37" s="212" t="s">
        <v>57</v>
      </c>
      <c r="B37" s="213"/>
      <c r="C37" s="213"/>
      <c r="D37" s="213"/>
      <c r="E37" s="214"/>
    </row>
    <row r="38" spans="1:5" x14ac:dyDescent="0.25">
      <c r="A38" s="215" t="s">
        <v>58</v>
      </c>
      <c r="B38" s="216"/>
      <c r="C38" s="216"/>
      <c r="D38" s="216"/>
      <c r="E38" s="217"/>
    </row>
    <row r="39" spans="1:5" x14ac:dyDescent="0.25">
      <c r="A39" s="215" t="s">
        <v>59</v>
      </c>
      <c r="B39" s="216"/>
      <c r="C39" s="216"/>
      <c r="D39" s="216"/>
      <c r="E39" s="217"/>
    </row>
    <row r="40" spans="1:5" x14ac:dyDescent="0.25">
      <c r="A40" s="215" t="s">
        <v>60</v>
      </c>
      <c r="B40" s="216"/>
      <c r="C40" s="216"/>
      <c r="D40" s="216"/>
      <c r="E40" s="217"/>
    </row>
    <row r="41" spans="1:5" x14ac:dyDescent="0.25">
      <c r="A41" s="215" t="s">
        <v>61</v>
      </c>
      <c r="B41" s="216"/>
      <c r="C41" s="216"/>
      <c r="D41" s="216"/>
      <c r="E41" s="217"/>
    </row>
    <row r="42" spans="1:5" x14ac:dyDescent="0.25">
      <c r="A42" s="212" t="s">
        <v>62</v>
      </c>
      <c r="B42" s="213"/>
      <c r="C42" s="213"/>
      <c r="D42" s="213"/>
      <c r="E42" s="214"/>
    </row>
    <row r="43" spans="1:5" x14ac:dyDescent="0.25">
      <c r="A43" s="212" t="s">
        <v>63</v>
      </c>
      <c r="B43" s="213"/>
      <c r="C43" s="213"/>
      <c r="D43" s="213"/>
      <c r="E43" s="214"/>
    </row>
    <row r="44" spans="1:5" x14ac:dyDescent="0.25">
      <c r="A44" s="212" t="s">
        <v>64</v>
      </c>
      <c r="B44" s="213"/>
      <c r="C44" s="213"/>
      <c r="D44" s="213"/>
      <c r="E44" s="214"/>
    </row>
    <row r="45" spans="1:5" x14ac:dyDescent="0.25">
      <c r="A45" s="212" t="s">
        <v>65</v>
      </c>
      <c r="B45" s="213"/>
      <c r="C45" s="213"/>
      <c r="D45" s="213"/>
      <c r="E45" s="214"/>
    </row>
    <row r="46" spans="1:5" x14ac:dyDescent="0.25">
      <c r="A46" s="212" t="s">
        <v>66</v>
      </c>
      <c r="B46" s="213"/>
      <c r="C46" s="213"/>
      <c r="D46" s="213"/>
      <c r="E46" s="214"/>
    </row>
    <row r="47" spans="1:5" x14ac:dyDescent="0.25">
      <c r="A47" s="212" t="s">
        <v>67</v>
      </c>
      <c r="B47" s="213"/>
      <c r="C47" s="213"/>
      <c r="D47" s="213"/>
      <c r="E47" s="214"/>
    </row>
    <row r="48" spans="1:5" x14ac:dyDescent="0.25">
      <c r="A48" s="212" t="s">
        <v>68</v>
      </c>
      <c r="B48" s="213"/>
      <c r="C48" s="213"/>
      <c r="D48" s="213"/>
      <c r="E48" s="214"/>
    </row>
    <row r="49" spans="1:5" x14ac:dyDescent="0.25">
      <c r="A49" s="212" t="s">
        <v>69</v>
      </c>
      <c r="B49" s="213"/>
      <c r="C49" s="213"/>
      <c r="D49" s="213"/>
      <c r="E49" s="214"/>
    </row>
    <row r="50" spans="1:5" x14ac:dyDescent="0.25">
      <c r="A50" s="212" t="s">
        <v>70</v>
      </c>
      <c r="B50" s="213"/>
      <c r="C50" s="213"/>
      <c r="D50" s="213"/>
      <c r="E50" s="214"/>
    </row>
    <row r="51" spans="1:5" ht="15.75" x14ac:dyDescent="0.25">
      <c r="A51" s="221" t="s">
        <v>71</v>
      </c>
      <c r="B51" s="222"/>
      <c r="C51" s="222"/>
      <c r="D51" s="222"/>
      <c r="E51" s="223"/>
    </row>
    <row r="52" spans="1:5" ht="24" customHeight="1" x14ac:dyDescent="0.25">
      <c r="A52" s="204" t="s">
        <v>5</v>
      </c>
      <c r="B52" s="205"/>
      <c r="C52" s="205"/>
      <c r="D52" s="205"/>
      <c r="E52" s="206"/>
    </row>
    <row r="53" spans="1:5" ht="29.25" customHeight="1" x14ac:dyDescent="0.25">
      <c r="A53" s="224" t="s">
        <v>72</v>
      </c>
      <c r="B53" s="225"/>
      <c r="C53" s="225"/>
      <c r="D53" s="225"/>
      <c r="E53" s="226"/>
    </row>
    <row r="54" spans="1:5" ht="24" customHeight="1" x14ac:dyDescent="0.25">
      <c r="A54" s="195" t="s">
        <v>73</v>
      </c>
      <c r="B54" s="196"/>
      <c r="C54" s="196"/>
      <c r="D54" s="196"/>
      <c r="E54" s="197"/>
    </row>
    <row r="55" spans="1:5" ht="24" customHeight="1" x14ac:dyDescent="0.25">
      <c r="A55" s="195" t="s">
        <v>74</v>
      </c>
      <c r="B55" s="196"/>
      <c r="C55" s="196"/>
      <c r="D55" s="196"/>
      <c r="E55" s="197"/>
    </row>
    <row r="56" spans="1:5" ht="24" customHeight="1" x14ac:dyDescent="0.25">
      <c r="A56" s="218" t="s">
        <v>75</v>
      </c>
      <c r="B56" s="219"/>
      <c r="C56" s="219"/>
      <c r="D56" s="219"/>
      <c r="E56" s="220"/>
    </row>
    <row r="57" spans="1:5" ht="24" customHeight="1" x14ac:dyDescent="0.25">
      <c r="A57" s="204" t="s">
        <v>76</v>
      </c>
      <c r="B57" s="205"/>
      <c r="C57" s="205"/>
      <c r="D57" s="205"/>
      <c r="E57" s="206"/>
    </row>
    <row r="58" spans="1:5" ht="24" customHeight="1" x14ac:dyDescent="0.25">
      <c r="A58" s="227" t="s">
        <v>77</v>
      </c>
      <c r="B58" s="228"/>
      <c r="C58" s="228"/>
      <c r="D58" s="228"/>
      <c r="E58" s="229"/>
    </row>
    <row r="59" spans="1:5" ht="44.25" customHeight="1" x14ac:dyDescent="0.25">
      <c r="A59" s="195" t="s">
        <v>78</v>
      </c>
      <c r="B59" s="196"/>
      <c r="C59" s="196"/>
      <c r="D59" s="196"/>
      <c r="E59" s="197"/>
    </row>
    <row r="60" spans="1:5" ht="24" customHeight="1" x14ac:dyDescent="0.25">
      <c r="A60" s="204" t="s">
        <v>79</v>
      </c>
      <c r="B60" s="205"/>
      <c r="C60" s="205"/>
      <c r="D60" s="205"/>
      <c r="E60" s="206"/>
    </row>
    <row r="61" spans="1:5" ht="32.25" customHeight="1" x14ac:dyDescent="0.25">
      <c r="A61" s="195" t="s">
        <v>80</v>
      </c>
      <c r="B61" s="196"/>
      <c r="C61" s="196"/>
      <c r="D61" s="196"/>
      <c r="E61" s="197"/>
    </row>
    <row r="62" spans="1:5" ht="24" customHeight="1" x14ac:dyDescent="0.25">
      <c r="A62" s="195" t="s">
        <v>81</v>
      </c>
      <c r="B62" s="196"/>
      <c r="C62" s="196"/>
      <c r="D62" s="196"/>
      <c r="E62" s="197"/>
    </row>
    <row r="63" spans="1:5" ht="24" customHeight="1" x14ac:dyDescent="0.25">
      <c r="A63" s="204" t="s">
        <v>8</v>
      </c>
      <c r="B63" s="205"/>
      <c r="C63" s="205"/>
      <c r="D63" s="205"/>
      <c r="E63" s="206"/>
    </row>
    <row r="64" spans="1:5" ht="24" customHeight="1" x14ac:dyDescent="0.25">
      <c r="A64" s="195" t="s">
        <v>82</v>
      </c>
      <c r="B64" s="196"/>
      <c r="C64" s="196"/>
      <c r="D64" s="196"/>
      <c r="E64" s="197"/>
    </row>
    <row r="65" spans="1:5" ht="24" customHeight="1" x14ac:dyDescent="0.25">
      <c r="A65" s="230" t="s">
        <v>83</v>
      </c>
      <c r="B65" s="231"/>
      <c r="C65" s="231"/>
      <c r="D65" s="231"/>
      <c r="E65" s="232"/>
    </row>
    <row r="66" spans="1:5" ht="24" customHeight="1" x14ac:dyDescent="0.25">
      <c r="A66" s="207" t="s">
        <v>84</v>
      </c>
      <c r="B66" s="208"/>
      <c r="C66" s="208"/>
      <c r="D66" s="208"/>
      <c r="E66" s="209"/>
    </row>
    <row r="67" spans="1:5" ht="24" customHeight="1" x14ac:dyDescent="0.25">
      <c r="A67" s="207" t="s">
        <v>85</v>
      </c>
      <c r="B67" s="208"/>
      <c r="C67" s="208"/>
      <c r="D67" s="208"/>
      <c r="E67" s="209"/>
    </row>
    <row r="68" spans="1:5" ht="24" customHeight="1" x14ac:dyDescent="0.25">
      <c r="A68" s="204" t="s">
        <v>86</v>
      </c>
      <c r="B68" s="205"/>
      <c r="C68" s="205"/>
      <c r="D68" s="205"/>
      <c r="E68" s="206"/>
    </row>
    <row r="69" spans="1:5" ht="27" customHeight="1" x14ac:dyDescent="0.25">
      <c r="A69" s="207" t="s">
        <v>87</v>
      </c>
      <c r="B69" s="208"/>
      <c r="C69" s="208"/>
      <c r="D69" s="208"/>
      <c r="E69" s="209"/>
    </row>
    <row r="70" spans="1:5" ht="27" customHeight="1" x14ac:dyDescent="0.25">
      <c r="A70" s="207" t="s">
        <v>88</v>
      </c>
      <c r="B70" s="208"/>
      <c r="C70" s="208"/>
      <c r="D70" s="208"/>
      <c r="E70" s="209"/>
    </row>
    <row r="71" spans="1:5" ht="27" customHeight="1" x14ac:dyDescent="0.25">
      <c r="A71" s="207" t="s">
        <v>89</v>
      </c>
      <c r="B71" s="208"/>
      <c r="C71" s="208"/>
      <c r="D71" s="208"/>
      <c r="E71" s="209"/>
    </row>
    <row r="72" spans="1:5" ht="27" customHeight="1" x14ac:dyDescent="0.25">
      <c r="A72" s="207" t="s">
        <v>90</v>
      </c>
      <c r="B72" s="208"/>
      <c r="C72" s="208"/>
      <c r="D72" s="208"/>
      <c r="E72" s="209"/>
    </row>
    <row r="73" spans="1:5" ht="27" customHeight="1" x14ac:dyDescent="0.25">
      <c r="A73" s="207" t="s">
        <v>91</v>
      </c>
      <c r="B73" s="208"/>
      <c r="C73" s="208"/>
      <c r="D73" s="208"/>
      <c r="E73" s="209"/>
    </row>
    <row r="74" spans="1:5" ht="27" customHeight="1" x14ac:dyDescent="0.25">
      <c r="A74" s="207" t="s">
        <v>92</v>
      </c>
      <c r="B74" s="208"/>
      <c r="C74" s="208"/>
      <c r="D74" s="208"/>
      <c r="E74" s="209"/>
    </row>
    <row r="75" spans="1:5" ht="27" customHeight="1" x14ac:dyDescent="0.25">
      <c r="A75" s="233" t="s">
        <v>93</v>
      </c>
      <c r="B75" s="234"/>
      <c r="C75" s="234"/>
      <c r="D75" s="234"/>
      <c r="E75" s="235"/>
    </row>
    <row r="76" spans="1:5" ht="27" customHeight="1" x14ac:dyDescent="0.25">
      <c r="A76" s="195" t="s">
        <v>94</v>
      </c>
      <c r="B76" s="196"/>
      <c r="C76" s="196"/>
      <c r="D76" s="196"/>
      <c r="E76" s="197"/>
    </row>
    <row r="77" spans="1:5" ht="27" customHeight="1" x14ac:dyDescent="0.25">
      <c r="A77" s="207" t="s">
        <v>95</v>
      </c>
      <c r="B77" s="208"/>
      <c r="C77" s="208"/>
      <c r="D77" s="208"/>
      <c r="E77" s="209"/>
    </row>
    <row r="78" spans="1:5" ht="27" customHeight="1" x14ac:dyDescent="0.25">
      <c r="A78" s="207" t="s">
        <v>96</v>
      </c>
      <c r="B78" s="208"/>
      <c r="C78" s="208"/>
      <c r="D78" s="208"/>
      <c r="E78" s="209"/>
    </row>
    <row r="79" spans="1:5" ht="27" customHeight="1" x14ac:dyDescent="0.25">
      <c r="A79" s="207" t="s">
        <v>97</v>
      </c>
      <c r="B79" s="208"/>
      <c r="C79" s="208"/>
      <c r="D79" s="208"/>
      <c r="E79" s="209"/>
    </row>
    <row r="80" spans="1:5" ht="27" customHeight="1" x14ac:dyDescent="0.25">
      <c r="A80" s="207" t="s">
        <v>98</v>
      </c>
      <c r="B80" s="208"/>
      <c r="C80" s="208"/>
      <c r="D80" s="208"/>
      <c r="E80" s="209"/>
    </row>
    <row r="81" spans="1:5" ht="27" customHeight="1" x14ac:dyDescent="0.25">
      <c r="A81" s="207" t="s">
        <v>99</v>
      </c>
      <c r="B81" s="208"/>
      <c r="C81" s="208"/>
      <c r="D81" s="208"/>
      <c r="E81" s="209"/>
    </row>
    <row r="82" spans="1:5" ht="27" customHeight="1" x14ac:dyDescent="0.25">
      <c r="A82" s="204" t="s">
        <v>100</v>
      </c>
      <c r="B82" s="205"/>
      <c r="C82" s="205"/>
      <c r="D82" s="205"/>
      <c r="E82" s="206"/>
    </row>
    <row r="83" spans="1:5" ht="27" customHeight="1" x14ac:dyDescent="0.25">
      <c r="A83" s="195" t="s">
        <v>101</v>
      </c>
      <c r="B83" s="196"/>
      <c r="C83" s="196"/>
      <c r="D83" s="196"/>
      <c r="E83" s="197"/>
    </row>
    <row r="84" spans="1:5" ht="27" customHeight="1" x14ac:dyDescent="0.25">
      <c r="A84" s="218" t="s">
        <v>102</v>
      </c>
      <c r="B84" s="219"/>
      <c r="C84" s="219"/>
      <c r="D84" s="219"/>
      <c r="E84" s="220"/>
    </row>
    <row r="85" spans="1:5" ht="27" customHeight="1" x14ac:dyDescent="0.25">
      <c r="A85" s="204" t="s">
        <v>103</v>
      </c>
      <c r="B85" s="205"/>
      <c r="C85" s="205"/>
      <c r="D85" s="205"/>
      <c r="E85" s="206"/>
    </row>
    <row r="86" spans="1:5" ht="48" customHeight="1" x14ac:dyDescent="0.25">
      <c r="A86" s="236" t="s">
        <v>104</v>
      </c>
      <c r="B86" s="237"/>
      <c r="C86" s="237"/>
      <c r="D86" s="237"/>
      <c r="E86" s="238"/>
    </row>
    <row r="87" spans="1:5" ht="27" customHeight="1" x14ac:dyDescent="0.25">
      <c r="A87" s="204" t="s">
        <v>15</v>
      </c>
      <c r="B87" s="205"/>
      <c r="C87" s="205"/>
      <c r="D87" s="205"/>
      <c r="E87" s="206"/>
    </row>
    <row r="88" spans="1:5" ht="46.5" customHeight="1" x14ac:dyDescent="0.25">
      <c r="A88" s="195" t="s">
        <v>105</v>
      </c>
      <c r="B88" s="196"/>
      <c r="C88" s="196"/>
      <c r="D88" s="196"/>
      <c r="E88" s="197"/>
    </row>
    <row r="89" spans="1:5" ht="18.75" customHeight="1" thickBot="1" x14ac:dyDescent="0.3">
      <c r="A89" s="21"/>
      <c r="B89" s="22"/>
      <c r="C89" s="22"/>
      <c r="D89" s="22"/>
      <c r="E89" s="23"/>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H27" sqref="H27"/>
    </sheetView>
  </sheetViews>
  <sheetFormatPr defaultRowHeight="15" x14ac:dyDescent="0.25"/>
  <cols>
    <col min="1" max="1" width="88.7109375" customWidth="1"/>
  </cols>
  <sheetData>
    <row r="1" spans="1:1" ht="24" customHeight="1" x14ac:dyDescent="0.35">
      <c r="A1" s="86" t="s">
        <v>193</v>
      </c>
    </row>
    <row r="2" spans="1:1" ht="24" customHeight="1" x14ac:dyDescent="0.25">
      <c r="A2" t="s">
        <v>194</v>
      </c>
    </row>
    <row r="3" spans="1:1" ht="24" customHeight="1" x14ac:dyDescent="0.25">
      <c r="A3" t="s">
        <v>195</v>
      </c>
    </row>
    <row r="4" spans="1:1" ht="24" customHeight="1" x14ac:dyDescent="0.25">
      <c r="A4" t="s">
        <v>196</v>
      </c>
    </row>
    <row r="5" spans="1:1" ht="24" customHeight="1" x14ac:dyDescent="0.25">
      <c r="A5" t="s">
        <v>197</v>
      </c>
    </row>
    <row r="6" spans="1:1" ht="24" customHeight="1" x14ac:dyDescent="0.25">
      <c r="A6" t="s">
        <v>198</v>
      </c>
    </row>
    <row r="7" spans="1:1" ht="24" customHeight="1" x14ac:dyDescent="0.25">
      <c r="A7" t="s">
        <v>199</v>
      </c>
    </row>
    <row r="8" spans="1:1" ht="24" customHeight="1" x14ac:dyDescent="0.25">
      <c r="A8" t="s">
        <v>200</v>
      </c>
    </row>
    <row r="9" spans="1:1" ht="24" customHeight="1" x14ac:dyDescent="0.25">
      <c r="A9" t="s">
        <v>201</v>
      </c>
    </row>
    <row r="10" spans="1:1" ht="24" customHeight="1" x14ac:dyDescent="0.25">
      <c r="A10" t="s">
        <v>202</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O34"/>
  <sheetViews>
    <sheetView tabSelected="1" workbookViewId="0">
      <selection activeCell="S24" sqref="S24"/>
    </sheetView>
  </sheetViews>
  <sheetFormatPr defaultRowHeight="15" x14ac:dyDescent="0.25"/>
  <cols>
    <col min="1" max="1" width="31.140625" customWidth="1"/>
    <col min="2" max="13" width="6.5703125" style="3" customWidth="1"/>
    <col min="14" max="14" width="7.42578125" style="81" customWidth="1"/>
    <col min="15" max="15" width="9.28515625" style="81" customWidth="1"/>
    <col min="16" max="16" width="9.28515625" customWidth="1"/>
  </cols>
  <sheetData>
    <row r="1" spans="1:15" ht="5.45" customHeight="1" x14ac:dyDescent="0.25">
      <c r="A1" s="5"/>
      <c r="B1" s="6"/>
      <c r="C1" s="6"/>
      <c r="D1" s="6"/>
      <c r="E1" s="6"/>
      <c r="F1" s="6"/>
      <c r="G1" s="6"/>
      <c r="H1" s="6"/>
      <c r="I1" s="6"/>
      <c r="J1" s="6"/>
      <c r="K1" s="6"/>
      <c r="L1" s="6"/>
      <c r="M1" s="6"/>
      <c r="N1" s="80"/>
      <c r="O1" s="80"/>
    </row>
    <row r="2" spans="1:15" ht="45.75" x14ac:dyDescent="0.3">
      <c r="A2" s="88" t="s">
        <v>2</v>
      </c>
      <c r="B2" s="105" t="s">
        <v>148</v>
      </c>
      <c r="C2" s="105" t="s">
        <v>149</v>
      </c>
      <c r="D2" s="105" t="s">
        <v>163</v>
      </c>
      <c r="E2" s="105" t="s">
        <v>150</v>
      </c>
      <c r="F2" s="106" t="s">
        <v>164</v>
      </c>
      <c r="G2" s="106" t="s">
        <v>165</v>
      </c>
      <c r="H2" s="106" t="s">
        <v>146</v>
      </c>
      <c r="I2" s="107" t="s">
        <v>147</v>
      </c>
      <c r="J2" s="107" t="s">
        <v>162</v>
      </c>
      <c r="K2" s="107" t="s">
        <v>203</v>
      </c>
      <c r="L2" s="107" t="s">
        <v>238</v>
      </c>
      <c r="M2" s="107" t="s">
        <v>269</v>
      </c>
      <c r="N2" s="107" t="s">
        <v>132</v>
      </c>
      <c r="O2" s="162" t="s">
        <v>236</v>
      </c>
    </row>
    <row r="3" spans="1:15" ht="15.75" x14ac:dyDescent="0.25">
      <c r="A3" s="28" t="s">
        <v>0</v>
      </c>
      <c r="B3" s="43">
        <f>Table1513[[#This Row],[Number]]</f>
        <v>98</v>
      </c>
      <c r="C3" s="43">
        <f>Table1511[[#This Row],[Number]]</f>
        <v>98.5</v>
      </c>
      <c r="D3" s="43">
        <f>Table159[[#This Row],[Number]]</f>
        <v>100</v>
      </c>
      <c r="E3" s="43">
        <f>Table157[[#This Row],[Number]]</f>
        <v>100</v>
      </c>
      <c r="F3" s="43">
        <f>Table1[[#This Row],[Number]]</f>
        <v>98.8</v>
      </c>
      <c r="G3" s="70">
        <f>Table15[[#This Row],[Number]]</f>
        <v>99.7</v>
      </c>
      <c r="H3" s="43">
        <f>Table125[[#This Row],[Number]]</f>
        <v>99.1</v>
      </c>
      <c r="I3" s="43">
        <f>Table123[[#This Row],[Number]]</f>
        <v>99.2</v>
      </c>
      <c r="J3" s="87">
        <f>Table1521[[#This Row],[Number]]</f>
        <v>99.23</v>
      </c>
      <c r="K3" s="87">
        <v>97.54</v>
      </c>
      <c r="L3" s="87">
        <v>99.96</v>
      </c>
      <c r="M3" s="138">
        <v>99.39</v>
      </c>
      <c r="N3" s="108"/>
      <c r="O3" s="109">
        <f>AVERAGE(Table1527[[#This Row],[Sept.
2018]:[Aug.
2019]])</f>
        <v>99.118333333333339</v>
      </c>
    </row>
    <row r="4" spans="1:15" ht="15.75" x14ac:dyDescent="0.25">
      <c r="A4" s="30" t="s">
        <v>4</v>
      </c>
      <c r="B4" s="43">
        <f>Table1513[[#This Row],[Number]]</f>
        <v>0</v>
      </c>
      <c r="C4" s="43">
        <f>Table1511[[#This Row],[Number]]</f>
        <v>2</v>
      </c>
      <c r="D4" s="43">
        <f>Table159[[#This Row],[Number]]</f>
        <v>0</v>
      </c>
      <c r="E4" s="43">
        <f>Table157[[#This Row],[Number]]</f>
        <v>0</v>
      </c>
      <c r="F4" s="43">
        <f>Table1[[#This Row],[Number]]</f>
        <v>2</v>
      </c>
      <c r="G4" s="70">
        <f>Table15[[#This Row],[Number]]</f>
        <v>1</v>
      </c>
      <c r="H4" s="43">
        <f>Table125[[#This Row],[Number]]</f>
        <v>1</v>
      </c>
      <c r="I4" s="43">
        <f>Table123[[#This Row],[Number]]</f>
        <v>3</v>
      </c>
      <c r="J4" s="43">
        <f>Table1521[[#This Row],[Number]]</f>
        <v>2</v>
      </c>
      <c r="K4" s="43">
        <v>3</v>
      </c>
      <c r="L4" s="43">
        <v>1</v>
      </c>
      <c r="M4" s="138">
        <v>0</v>
      </c>
      <c r="N4" s="108">
        <f>SUM(Table1527[[#This Row],[Sept.
2018]:[Aug.
2019]])</f>
        <v>15</v>
      </c>
      <c r="O4" s="109">
        <f>AVERAGE(Table1527[[#This Row],[Sept.
2018]:[Aug.
2019]])</f>
        <v>1.25</v>
      </c>
    </row>
    <row r="5" spans="1:15" ht="15.75" x14ac:dyDescent="0.25">
      <c r="A5" s="30" t="s">
        <v>5</v>
      </c>
      <c r="B5" s="43">
        <f>Table1513[[#This Row],[Number]]</f>
        <v>1</v>
      </c>
      <c r="C5" s="43">
        <f>Table1511[[#This Row],[Number]]</f>
        <v>3</v>
      </c>
      <c r="D5" s="43">
        <f>Table159[[#This Row],[Number]]</f>
        <v>0</v>
      </c>
      <c r="E5" s="43">
        <f>Table157[[#This Row],[Number]]</f>
        <v>0</v>
      </c>
      <c r="F5" s="43">
        <f>Table1[[#This Row],[Number]]</f>
        <v>2</v>
      </c>
      <c r="G5" s="70">
        <f>Table15[[#This Row],[Number]]</f>
        <v>1</v>
      </c>
      <c r="H5" s="43">
        <f>Table125[[#This Row],[Number]]</f>
        <v>1</v>
      </c>
      <c r="I5" s="43">
        <f>Table123[[#This Row],[Number]]</f>
        <v>2</v>
      </c>
      <c r="J5" s="43">
        <f>Table1521[[#This Row],[Number]]</f>
        <v>2</v>
      </c>
      <c r="K5" s="43">
        <v>2</v>
      </c>
      <c r="L5" s="43">
        <v>0</v>
      </c>
      <c r="M5" s="138">
        <v>2</v>
      </c>
      <c r="N5" s="108">
        <f>SUM(Table1527[[#This Row],[Sept.
2018]:[Aug.
2019]])</f>
        <v>16</v>
      </c>
      <c r="O5" s="109">
        <f>AVERAGE(Table1527[[#This Row],[Sept.
2018]:[Aug.
2019]])</f>
        <v>1.3333333333333333</v>
      </c>
    </row>
    <row r="6" spans="1:15" ht="15.75" x14ac:dyDescent="0.25">
      <c r="A6" s="30" t="s">
        <v>6</v>
      </c>
      <c r="B6" s="43">
        <f>Table1513[[#This Row],[Number]]</f>
        <v>0</v>
      </c>
      <c r="C6" s="43">
        <f>Table1511[[#This Row],[Number]]</f>
        <v>2</v>
      </c>
      <c r="D6" s="43">
        <f>Table159[[#This Row],[Number]]</f>
        <v>3</v>
      </c>
      <c r="E6" s="43">
        <f>Table157[[#This Row],[Number]]</f>
        <v>0</v>
      </c>
      <c r="F6" s="43">
        <f>Table1[[#This Row],[Number]]</f>
        <v>3</v>
      </c>
      <c r="G6" s="70">
        <f>Table15[[#This Row],[Number]]</f>
        <v>2</v>
      </c>
      <c r="H6" s="43">
        <f>Table125[[#This Row],[Number]]</f>
        <v>3</v>
      </c>
      <c r="I6" s="43">
        <f>Table123[[#This Row],[Number]]</f>
        <v>2</v>
      </c>
      <c r="J6" s="43">
        <f>Table1521[[#This Row],[Number]]</f>
        <v>3</v>
      </c>
      <c r="K6" s="43">
        <v>1</v>
      </c>
      <c r="L6" s="43">
        <v>2</v>
      </c>
      <c r="M6" s="138">
        <v>0</v>
      </c>
      <c r="N6" s="108">
        <f>SUM(Table1527[[#This Row],[Sept.
2018]:[Aug.
2019]])</f>
        <v>21</v>
      </c>
      <c r="O6" s="109">
        <f>AVERAGE(Table1527[[#This Row],[Sept.
2018]:[Aug.
2019]])</f>
        <v>1.75</v>
      </c>
    </row>
    <row r="7" spans="1:15" ht="15.75" x14ac:dyDescent="0.25">
      <c r="A7" s="30" t="s">
        <v>7</v>
      </c>
      <c r="B7" s="43">
        <f>Table1513[[#This Row],[Number]]</f>
        <v>0</v>
      </c>
      <c r="C7" s="43">
        <f>Table1511[[#This Row],[Number]]</f>
        <v>0</v>
      </c>
      <c r="D7" s="43">
        <f>Table159[[#This Row],[Number]]</f>
        <v>0</v>
      </c>
      <c r="E7" s="104">
        <f>Table157[[#This Row],[Number]]</f>
        <v>13</v>
      </c>
      <c r="F7" s="43">
        <f>Table1[[#This Row],[Number]]</f>
        <v>0</v>
      </c>
      <c r="G7" s="70">
        <f>Table15[[#This Row],[Number]]</f>
        <v>0</v>
      </c>
      <c r="H7" s="43">
        <f>Table125[[#This Row],[Number]]</f>
        <v>0</v>
      </c>
      <c r="I7" s="43">
        <f>Table123[[#This Row],[Number]]</f>
        <v>1</v>
      </c>
      <c r="J7" s="43">
        <f>Table1521[[#This Row],[Number]]</f>
        <v>1</v>
      </c>
      <c r="K7" s="43">
        <v>1</v>
      </c>
      <c r="L7" s="43">
        <v>1</v>
      </c>
      <c r="M7" s="138">
        <v>0</v>
      </c>
      <c r="N7" s="108">
        <f>SUM(Table1527[[#This Row],[Sept.
2018]:[Aug.
2019]])</f>
        <v>17</v>
      </c>
      <c r="O7" s="109">
        <f>AVERAGE(Table1527[[#This Row],[Sept.
2018]:[Aug.
2019]])</f>
        <v>1.4166666666666667</v>
      </c>
    </row>
    <row r="8" spans="1:15" ht="15.75" x14ac:dyDescent="0.25">
      <c r="A8" s="30" t="s">
        <v>8</v>
      </c>
      <c r="B8" s="43">
        <f>Table1513[[#This Row],[Number]]</f>
        <v>1</v>
      </c>
      <c r="C8" s="43">
        <f>Table1511[[#This Row],[Number]]</f>
        <v>3</v>
      </c>
      <c r="D8" s="43">
        <f>Table159[[#This Row],[Number]]</f>
        <v>3</v>
      </c>
      <c r="E8" s="43">
        <f>Table157[[#This Row],[Number]]</f>
        <v>3</v>
      </c>
      <c r="F8" s="43">
        <f>Table1[[#This Row],[Number]]</f>
        <v>3</v>
      </c>
      <c r="G8" s="70">
        <f>Table15[[#This Row],[Number]]</f>
        <v>0</v>
      </c>
      <c r="H8" s="43">
        <f>Table125[[#This Row],[Number]]</f>
        <v>3</v>
      </c>
      <c r="I8" s="43">
        <f>Table123[[#This Row],[Number]]</f>
        <v>3</v>
      </c>
      <c r="J8" s="43">
        <f>Table1521[[#This Row],[Number]]</f>
        <v>3</v>
      </c>
      <c r="K8" s="43">
        <v>3</v>
      </c>
      <c r="L8" s="43">
        <v>3</v>
      </c>
      <c r="M8" s="138">
        <v>3</v>
      </c>
      <c r="N8" s="108">
        <f>SUM(Table1527[[#This Row],[Sept.
2018]:[Aug.
2019]])</f>
        <v>31</v>
      </c>
      <c r="O8" s="109">
        <f>AVERAGE(Table1527[[#This Row],[Sept.
2018]:[Aug.
2019]])</f>
        <v>2.5833333333333335</v>
      </c>
    </row>
    <row r="9" spans="1:15" ht="15.75" x14ac:dyDescent="0.25">
      <c r="A9" s="30" t="s">
        <v>9</v>
      </c>
      <c r="B9" s="43">
        <f>Table1513[[#This Row],[Number]]</f>
        <v>3</v>
      </c>
      <c r="C9" s="43">
        <f>Table1511[[#This Row],[Number]]</f>
        <v>7</v>
      </c>
      <c r="D9" s="43">
        <f>Table159[[#This Row],[Number]]</f>
        <v>3</v>
      </c>
      <c r="E9" s="43">
        <f>Table157[[#This Row],[Number]]</f>
        <v>0</v>
      </c>
      <c r="F9" s="43">
        <f>Table1[[#This Row],[Number]]</f>
        <v>4</v>
      </c>
      <c r="G9" s="70">
        <f>Table15[[#This Row],[Number]]</f>
        <v>1</v>
      </c>
      <c r="H9" s="43">
        <f>Table125[[#This Row],[Number]]</f>
        <v>1</v>
      </c>
      <c r="I9" s="43">
        <f>Table123[[#This Row],[Number]]</f>
        <v>2</v>
      </c>
      <c r="J9" s="43">
        <f>Table1521[[#This Row],[Number]]</f>
        <v>3</v>
      </c>
      <c r="K9" s="43">
        <v>3</v>
      </c>
      <c r="L9" s="43">
        <v>4</v>
      </c>
      <c r="M9" s="138">
        <v>0</v>
      </c>
      <c r="N9" s="108">
        <f>SUM(Table1527[[#This Row],[Sept.
2018]:[Aug.
2019]])</f>
        <v>31</v>
      </c>
      <c r="O9" s="109">
        <f>AVERAGE(Table1527[[#This Row],[Sept.
2018]:[Aug.
2019]])</f>
        <v>2.5833333333333335</v>
      </c>
    </row>
    <row r="10" spans="1:15" ht="15.75" x14ac:dyDescent="0.25">
      <c r="A10" s="30" t="s">
        <v>10</v>
      </c>
      <c r="B10" s="43">
        <f>Table1513[[#This Row],[Number]]</f>
        <v>0</v>
      </c>
      <c r="C10" s="43">
        <f>Table1511[[#This Row],[Number]]</f>
        <v>1</v>
      </c>
      <c r="D10" s="43">
        <f>Table159[[#This Row],[Number]]</f>
        <v>1</v>
      </c>
      <c r="E10" s="43">
        <f>Table157[[#This Row],[Number]]</f>
        <v>0</v>
      </c>
      <c r="F10" s="43">
        <f>Table1[[#This Row],[Number]]</f>
        <v>0</v>
      </c>
      <c r="G10" s="70">
        <f>Table15[[#This Row],[Number]]</f>
        <v>0</v>
      </c>
      <c r="H10" s="43">
        <f>Table125[[#This Row],[Number]]</f>
        <v>0</v>
      </c>
      <c r="I10" s="43">
        <f>Table123[[#This Row],[Number]]</f>
        <v>0</v>
      </c>
      <c r="J10" s="43">
        <f>Table1521[[#This Row],[Number]]</f>
        <v>1</v>
      </c>
      <c r="K10" s="43">
        <v>2</v>
      </c>
      <c r="L10" s="43">
        <v>1</v>
      </c>
      <c r="M10" s="138">
        <v>1</v>
      </c>
      <c r="N10" s="108">
        <f>SUM(Table1527[[#This Row],[Sept.
2018]:[Aug.
2019]])</f>
        <v>7</v>
      </c>
      <c r="O10" s="109">
        <f>AVERAGE(Table1527[[#This Row],[Sept.
2018]:[Aug.
2019]])</f>
        <v>0.58333333333333337</v>
      </c>
    </row>
    <row r="11" spans="1:15" ht="15.75" x14ac:dyDescent="0.25">
      <c r="A11" s="30" t="s">
        <v>11</v>
      </c>
      <c r="B11" s="43">
        <f>Table1513[[#This Row],[Number]]</f>
        <v>0</v>
      </c>
      <c r="C11" s="43">
        <f>Table1511[[#This Row],[Number]]</f>
        <v>0</v>
      </c>
      <c r="D11" s="43">
        <f>Table159[[#This Row],[Number]]</f>
        <v>1</v>
      </c>
      <c r="E11" s="43">
        <f>Table157[[#This Row],[Number]]</f>
        <v>0</v>
      </c>
      <c r="F11" s="104">
        <f>Table1[[#This Row],[Number]]</f>
        <v>27</v>
      </c>
      <c r="G11" s="70">
        <f>Table15[[#This Row],[Number]]</f>
        <v>0</v>
      </c>
      <c r="H11" s="43">
        <f>Table125[[#This Row],[Number]]</f>
        <v>0</v>
      </c>
      <c r="I11" s="43">
        <f>Table123[[#This Row],[Number]]</f>
        <v>0</v>
      </c>
      <c r="J11" s="43">
        <f>Table1521[[#This Row],[Number]]</f>
        <v>0</v>
      </c>
      <c r="K11" s="43">
        <v>7</v>
      </c>
      <c r="L11" s="43">
        <v>2</v>
      </c>
      <c r="M11" s="138">
        <v>2</v>
      </c>
      <c r="N11" s="108">
        <f>SUM(Table1527[[#This Row],[Sept.
2018]:[Aug.
2019]])</f>
        <v>39</v>
      </c>
      <c r="O11" s="109">
        <f>AVERAGE(Table1527[[#This Row],[Sept.
2018]:[Aug.
2019]])</f>
        <v>3.25</v>
      </c>
    </row>
    <row r="12" spans="1:15" ht="15.75" x14ac:dyDescent="0.25">
      <c r="A12" s="30" t="s">
        <v>12</v>
      </c>
      <c r="B12" s="43">
        <f>Table1513[[#This Row],[Number]]</f>
        <v>0</v>
      </c>
      <c r="C12" s="43">
        <f>Table1511[[#This Row],[Number]]</f>
        <v>0</v>
      </c>
      <c r="D12" s="43">
        <f>Table159[[#This Row],[Number]]</f>
        <v>0</v>
      </c>
      <c r="E12" s="43">
        <f>Table157[[#This Row],[Number]]</f>
        <v>0</v>
      </c>
      <c r="F12" s="43">
        <f>Table1[[#This Row],[Number]]</f>
        <v>0</v>
      </c>
      <c r="G12" s="70">
        <f>Table15[[#This Row],[Number]]</f>
        <v>0</v>
      </c>
      <c r="H12" s="43">
        <f>Table125[[#This Row],[Number]]</f>
        <v>0</v>
      </c>
      <c r="I12" s="43">
        <f>Table123[[#This Row],[Number]]</f>
        <v>0</v>
      </c>
      <c r="J12" s="43">
        <f>Table1521[[#This Row],[Number]]</f>
        <v>0</v>
      </c>
      <c r="K12" s="43">
        <v>1</v>
      </c>
      <c r="L12" s="43">
        <v>0</v>
      </c>
      <c r="M12" s="138">
        <v>0</v>
      </c>
      <c r="N12" s="108">
        <f>SUM(Table1527[[#This Row],[Sept.
2018]:[Aug.
2019]])</f>
        <v>1</v>
      </c>
      <c r="O12" s="109">
        <f>AVERAGE(Table1527[[#This Row],[Sept.
2018]:[Aug.
2019]])</f>
        <v>8.3333333333333329E-2</v>
      </c>
    </row>
    <row r="13" spans="1:15" ht="15.75" x14ac:dyDescent="0.25">
      <c r="A13" s="30" t="s">
        <v>13</v>
      </c>
      <c r="B13" s="43">
        <f>Table1513[[#This Row],[Number]]</f>
        <v>0</v>
      </c>
      <c r="C13" s="43">
        <f>Table1511[[#This Row],[Number]]</f>
        <v>2</v>
      </c>
      <c r="D13" s="43">
        <f>Table159[[#This Row],[Number]]</f>
        <v>0</v>
      </c>
      <c r="E13" s="43">
        <f>Table157[[#This Row],[Number]]</f>
        <v>0</v>
      </c>
      <c r="F13" s="43">
        <f>Table1[[#This Row],[Number]]</f>
        <v>0</v>
      </c>
      <c r="G13" s="70">
        <f>Table15[[#This Row],[Number]]</f>
        <v>0</v>
      </c>
      <c r="H13" s="43">
        <f>Table125[[#This Row],[Number]]</f>
        <v>0</v>
      </c>
      <c r="I13" s="43">
        <f>Table123[[#This Row],[Number]]</f>
        <v>0</v>
      </c>
      <c r="J13" s="43">
        <f>Table1521[[#This Row],[Number]]</f>
        <v>2</v>
      </c>
      <c r="K13" s="43">
        <v>0</v>
      </c>
      <c r="L13" s="43">
        <v>1</v>
      </c>
      <c r="M13" s="138">
        <v>0</v>
      </c>
      <c r="N13" s="108">
        <f>SUM(Table1527[[#This Row],[Sept.
2018]:[Aug.
2019]])</f>
        <v>5</v>
      </c>
      <c r="O13" s="109">
        <f>AVERAGE(Table1527[[#This Row],[Sept.
2018]:[Aug.
2019]])</f>
        <v>0.41666666666666669</v>
      </c>
    </row>
    <row r="14" spans="1:15" ht="15.75" x14ac:dyDescent="0.25">
      <c r="A14" s="30" t="s">
        <v>14</v>
      </c>
      <c r="B14" s="43">
        <f>Table1513[[#This Row],[Number]]</f>
        <v>2</v>
      </c>
      <c r="C14" s="43">
        <f>Table1511[[#This Row],[Number]]</f>
        <v>4</v>
      </c>
      <c r="D14" s="43">
        <f>Table159[[#This Row],[Number]]</f>
        <v>4</v>
      </c>
      <c r="E14" s="43">
        <f>Table157[[#This Row],[Number]]</f>
        <v>4</v>
      </c>
      <c r="F14" s="43">
        <f>Table1[[#This Row],[Number]]</f>
        <v>4</v>
      </c>
      <c r="G14" s="70">
        <f>Table15[[#This Row],[Number]]</f>
        <v>5</v>
      </c>
      <c r="H14" s="43">
        <f>Table125[[#This Row],[Number]]</f>
        <v>4</v>
      </c>
      <c r="I14" s="43">
        <f>Table123[[#This Row],[Number]]</f>
        <v>3</v>
      </c>
      <c r="J14" s="43">
        <f>Table1521[[#This Row],[Number]]</f>
        <v>3</v>
      </c>
      <c r="K14" s="43">
        <v>13</v>
      </c>
      <c r="L14" s="43">
        <v>14</v>
      </c>
      <c r="M14" s="138">
        <v>1</v>
      </c>
      <c r="N14" s="108">
        <f>SUM(Table1527[[#This Row],[Sept.
2018]:[Aug.
2019]])</f>
        <v>61</v>
      </c>
      <c r="O14" s="109">
        <f>AVERAGE(Table1527[[#This Row],[Sept.
2018]:[Aug.
2019]])</f>
        <v>5.083333333333333</v>
      </c>
    </row>
    <row r="15" spans="1:15" ht="15.75" x14ac:dyDescent="0.25">
      <c r="A15" s="31" t="s">
        <v>15</v>
      </c>
      <c r="B15" s="48">
        <f>Table1513[[#This Row],[Number]]</f>
        <v>3</v>
      </c>
      <c r="C15" s="48">
        <f>Table1511[[#This Row],[Number]]</f>
        <v>0</v>
      </c>
      <c r="D15" s="48">
        <f>Table159[[#This Row],[Number]]</f>
        <v>4</v>
      </c>
      <c r="E15" s="48">
        <f>Table157[[#This Row],[Number]]</f>
        <v>6</v>
      </c>
      <c r="F15" s="48">
        <f>Table1[[#This Row],[Number]]</f>
        <v>5</v>
      </c>
      <c r="G15" s="110">
        <f>Table15[[#This Row],[Number]]</f>
        <v>0</v>
      </c>
      <c r="H15" s="48">
        <f>Table125[[#This Row],[Number]]</f>
        <v>3</v>
      </c>
      <c r="I15" s="48">
        <f>Table123[[#This Row],[Number]]</f>
        <v>2</v>
      </c>
      <c r="J15" s="48">
        <f>Table1521[[#This Row],[Number]]</f>
        <v>7</v>
      </c>
      <c r="K15" s="48">
        <v>4</v>
      </c>
      <c r="L15" s="48">
        <v>2</v>
      </c>
      <c r="M15" s="160">
        <v>8</v>
      </c>
      <c r="N15" s="163">
        <f>SUM(Table1527[[#This Row],[Sept.
2018]:[Aug.
2019]])</f>
        <v>44</v>
      </c>
      <c r="O15" s="164">
        <f>AVERAGE(Table1527[[#This Row],[Sept.
2018]:[Aug.
2019]])</f>
        <v>3.6666666666666665</v>
      </c>
    </row>
    <row r="16" spans="1:15" ht="9" customHeight="1" x14ac:dyDescent="0.25">
      <c r="A16" s="5"/>
      <c r="B16" s="6"/>
      <c r="C16" s="6"/>
      <c r="D16" s="6"/>
      <c r="E16" s="6"/>
      <c r="F16" s="6"/>
      <c r="G16" s="6"/>
      <c r="H16" s="6"/>
      <c r="I16" s="6"/>
      <c r="J16" s="6"/>
      <c r="K16" s="6"/>
      <c r="L16" s="6"/>
      <c r="M16" s="6"/>
      <c r="N16" s="80"/>
      <c r="O16" s="80"/>
    </row>
    <row r="17" spans="1:15" ht="47.25" customHeight="1" x14ac:dyDescent="0.3">
      <c r="A17" s="88" t="s">
        <v>116</v>
      </c>
      <c r="B17" s="105" t="s">
        <v>148</v>
      </c>
      <c r="C17" s="105" t="s">
        <v>149</v>
      </c>
      <c r="D17" s="105" t="s">
        <v>163</v>
      </c>
      <c r="E17" s="105" t="s">
        <v>150</v>
      </c>
      <c r="F17" s="106" t="s">
        <v>164</v>
      </c>
      <c r="G17" s="106" t="s">
        <v>165</v>
      </c>
      <c r="H17" s="106" t="s">
        <v>146</v>
      </c>
      <c r="I17" s="107" t="s">
        <v>147</v>
      </c>
      <c r="J17" s="107" t="s">
        <v>162</v>
      </c>
      <c r="K17" s="107" t="s">
        <v>203</v>
      </c>
      <c r="L17" s="107" t="s">
        <v>238</v>
      </c>
      <c r="M17" s="107" t="s">
        <v>269</v>
      </c>
      <c r="N17" s="107" t="s">
        <v>270</v>
      </c>
      <c r="O17" s="162" t="s">
        <v>235</v>
      </c>
    </row>
    <row r="18" spans="1:15" ht="15.75" x14ac:dyDescent="0.25">
      <c r="A18" s="28" t="s">
        <v>112</v>
      </c>
      <c r="B18" s="43">
        <f>September!B22</f>
        <v>1</v>
      </c>
      <c r="C18" s="43">
        <f>October!B22</f>
        <v>2</v>
      </c>
      <c r="D18" s="43">
        <f>November!B22</f>
        <v>4</v>
      </c>
      <c r="E18" s="43">
        <f>December!B22</f>
        <v>2</v>
      </c>
      <c r="F18" s="43">
        <f>January!B22</f>
        <v>1</v>
      </c>
      <c r="G18" s="43">
        <f>February!B22</f>
        <v>1</v>
      </c>
      <c r="H18" s="43">
        <f>March!B22</f>
        <v>1</v>
      </c>
      <c r="I18" s="43">
        <f>April!B22</f>
        <v>2</v>
      </c>
      <c r="J18" s="43">
        <f>May!B22</f>
        <v>1</v>
      </c>
      <c r="K18" s="43">
        <v>2</v>
      </c>
      <c r="L18" s="43">
        <v>1</v>
      </c>
      <c r="M18" s="165">
        <v>3</v>
      </c>
      <c r="N18" s="108">
        <f>SUM(Table14628[[#This Row],[Sept.
2018]:[Aug.
2019]])</f>
        <v>21</v>
      </c>
      <c r="O18" s="109">
        <f>AVERAGE(Table14628[[#This Row],[Sept.
2018]:[Aug.
2019]])</f>
        <v>1.75</v>
      </c>
    </row>
    <row r="19" spans="1:15" ht="15.75" x14ac:dyDescent="0.25">
      <c r="A19" s="28" t="s">
        <v>113</v>
      </c>
      <c r="B19" s="43">
        <f>September!B23</f>
        <v>1</v>
      </c>
      <c r="C19" s="43">
        <f>October!B23</f>
        <v>1</v>
      </c>
      <c r="D19" s="43">
        <f>November!B23</f>
        <v>2</v>
      </c>
      <c r="E19" s="43">
        <f>December!B23</f>
        <v>0</v>
      </c>
      <c r="F19" s="43">
        <f>January!B23</f>
        <v>2</v>
      </c>
      <c r="G19" s="43">
        <f>February!B23</f>
        <v>2</v>
      </c>
      <c r="H19" s="43">
        <f>March!B23</f>
        <v>3</v>
      </c>
      <c r="I19" s="43">
        <f>April!B23</f>
        <v>3</v>
      </c>
      <c r="J19" s="43">
        <f>May!B23</f>
        <v>2</v>
      </c>
      <c r="K19" s="43">
        <v>1</v>
      </c>
      <c r="L19" s="43">
        <v>3</v>
      </c>
      <c r="M19" s="165">
        <v>2</v>
      </c>
      <c r="N19" s="108">
        <f>SUM(Table14628[[#This Row],[Sept.
2018]:[Aug.
2019]])</f>
        <v>22</v>
      </c>
      <c r="O19" s="109">
        <f>AVERAGE(Table14628[[#This Row],[Sept.
2018]:[Aug.
2019]])</f>
        <v>1.8333333333333333</v>
      </c>
    </row>
    <row r="20" spans="1:15" ht="15.75" x14ac:dyDescent="0.25">
      <c r="A20" s="28" t="s">
        <v>114</v>
      </c>
      <c r="B20" s="43">
        <f>September!B24</f>
        <v>1</v>
      </c>
      <c r="C20" s="43">
        <f>October!B24</f>
        <v>1</v>
      </c>
      <c r="D20" s="43">
        <f>November!B24</f>
        <v>0</v>
      </c>
      <c r="E20" s="43">
        <f>December!B24</f>
        <v>0</v>
      </c>
      <c r="F20" s="43">
        <f>January!B24</f>
        <v>0</v>
      </c>
      <c r="G20" s="43">
        <f>February!B24</f>
        <v>0</v>
      </c>
      <c r="H20" s="43">
        <f>March!B24</f>
        <v>1</v>
      </c>
      <c r="I20" s="43">
        <f>April!B24</f>
        <v>1</v>
      </c>
      <c r="J20" s="43">
        <f>May!B24</f>
        <v>1</v>
      </c>
      <c r="K20" s="43">
        <v>1</v>
      </c>
      <c r="L20" s="43">
        <v>1</v>
      </c>
      <c r="M20" s="165">
        <v>2</v>
      </c>
      <c r="N20" s="108">
        <f>SUM(Table14628[[#This Row],[Sept.
2018]:[Aug.
2019]])</f>
        <v>9</v>
      </c>
      <c r="O20" s="109">
        <f>AVERAGE(Table14628[[#This Row],[Sept.
2018]:[Aug.
2019]])</f>
        <v>0.75</v>
      </c>
    </row>
    <row r="21" spans="1:15" ht="15.75" x14ac:dyDescent="0.25">
      <c r="A21" s="28" t="s">
        <v>115</v>
      </c>
      <c r="B21" s="43">
        <f>September!B25</f>
        <v>0</v>
      </c>
      <c r="C21" s="43">
        <f>October!B25</f>
        <v>2</v>
      </c>
      <c r="D21" s="43">
        <f>November!B25</f>
        <v>1</v>
      </c>
      <c r="E21" s="43">
        <f>December!B25</f>
        <v>3</v>
      </c>
      <c r="F21" s="43">
        <f>January!B25</f>
        <v>4</v>
      </c>
      <c r="G21" s="43">
        <f>February!B25</f>
        <v>3</v>
      </c>
      <c r="H21" s="43">
        <f>March!B25</f>
        <v>2</v>
      </c>
      <c r="I21" s="43">
        <f>April!B25</f>
        <v>3</v>
      </c>
      <c r="J21" s="43">
        <f>May!B25</f>
        <v>4</v>
      </c>
      <c r="K21" s="43">
        <v>2</v>
      </c>
      <c r="L21" s="43">
        <v>1</v>
      </c>
      <c r="M21" s="165">
        <v>3</v>
      </c>
      <c r="N21" s="108">
        <f>SUM(Table14628[[#This Row],[Sept.
2018]:[Aug.
2019]])</f>
        <v>28</v>
      </c>
      <c r="O21" s="109">
        <f>AVERAGE(Table14628[[#This Row],[Sept.
2018]:[Aug.
2019]])</f>
        <v>2.3333333333333335</v>
      </c>
    </row>
    <row r="22" spans="1:15" ht="15.75" x14ac:dyDescent="0.25">
      <c r="A22" s="28" t="s">
        <v>135</v>
      </c>
      <c r="B22" s="43">
        <f>September!B26</f>
        <v>0</v>
      </c>
      <c r="C22" s="43">
        <f>October!B26</f>
        <v>0</v>
      </c>
      <c r="D22" s="43">
        <f>November!B26</f>
        <v>0</v>
      </c>
      <c r="E22" s="43">
        <f>December!B26</f>
        <v>0</v>
      </c>
      <c r="F22" s="43">
        <f>January!B26</f>
        <v>1</v>
      </c>
      <c r="G22" s="43">
        <f>February!B26</f>
        <v>2</v>
      </c>
      <c r="H22" s="43">
        <f>March!B26</f>
        <v>2</v>
      </c>
      <c r="I22" s="43">
        <f>April!B26</f>
        <v>1</v>
      </c>
      <c r="J22" s="43">
        <f>May!B26</f>
        <v>0</v>
      </c>
      <c r="K22" s="43">
        <v>0</v>
      </c>
      <c r="L22" s="43">
        <v>0</v>
      </c>
      <c r="M22" s="165">
        <v>0</v>
      </c>
      <c r="N22" s="108">
        <f>SUM(Table14628[[#This Row],[Sept.
2018]:[Aug.
2019]])</f>
        <v>6</v>
      </c>
      <c r="O22" s="109">
        <f>AVERAGE(Table14628[[#This Row],[Sept.
2018]:[Aug.
2019]])</f>
        <v>0.5</v>
      </c>
    </row>
    <row r="23" spans="1:15" ht="15.75" x14ac:dyDescent="0.25">
      <c r="A23" s="30" t="s">
        <v>4</v>
      </c>
      <c r="B23" s="43">
        <f>September!B27</f>
        <v>1</v>
      </c>
      <c r="C23" s="43">
        <f>October!B27</f>
        <v>3</v>
      </c>
      <c r="D23" s="43">
        <f>November!B27</f>
        <v>4</v>
      </c>
      <c r="E23" s="43">
        <f>December!B27</f>
        <v>5</v>
      </c>
      <c r="F23" s="43">
        <f>January!B27</f>
        <v>4</v>
      </c>
      <c r="G23" s="43">
        <f>February!B27</f>
        <v>3</v>
      </c>
      <c r="H23" s="43">
        <f>March!B27</f>
        <v>3</v>
      </c>
      <c r="I23" s="43">
        <f>April!B27</f>
        <v>1</v>
      </c>
      <c r="J23" s="43">
        <f>May!B27</f>
        <v>6</v>
      </c>
      <c r="K23" s="43">
        <v>6</v>
      </c>
      <c r="L23" s="43">
        <v>4</v>
      </c>
      <c r="M23" s="165">
        <v>7</v>
      </c>
      <c r="N23" s="108">
        <f>SUM(Table14628[[#This Row],[Sept.
2018]:[Aug.
2019]])</f>
        <v>47</v>
      </c>
      <c r="O23" s="109">
        <f>AVERAGE(Table14628[[#This Row],[Sept.
2018]:[Aug.
2019]])</f>
        <v>3.9166666666666665</v>
      </c>
    </row>
    <row r="24" spans="1:15" ht="15.75" x14ac:dyDescent="0.25">
      <c r="A24" s="30" t="s">
        <v>5</v>
      </c>
      <c r="B24" s="43">
        <f>September!B28</f>
        <v>2</v>
      </c>
      <c r="C24" s="43">
        <f>October!B28</f>
        <v>5</v>
      </c>
      <c r="D24" s="43">
        <f>November!B28</f>
        <v>6</v>
      </c>
      <c r="E24" s="43">
        <f>December!B28</f>
        <v>7</v>
      </c>
      <c r="F24" s="43">
        <f>January!B28</f>
        <v>5</v>
      </c>
      <c r="G24" s="43">
        <f>February!B28</f>
        <v>2</v>
      </c>
      <c r="H24" s="43">
        <f>March!B28</f>
        <v>5</v>
      </c>
      <c r="I24" s="43">
        <f>April!B28</f>
        <v>0</v>
      </c>
      <c r="J24" s="43">
        <f>May!B28</f>
        <v>3</v>
      </c>
      <c r="K24" s="43">
        <v>3</v>
      </c>
      <c r="L24" s="43">
        <v>6</v>
      </c>
      <c r="M24" s="165">
        <v>4</v>
      </c>
      <c r="N24" s="108">
        <f>SUM(Table14628[[#This Row],[Sept.
2018]:[Aug.
2019]])</f>
        <v>48</v>
      </c>
      <c r="O24" s="109">
        <f>AVERAGE(Table14628[[#This Row],[Sept.
2018]:[Aug.
2019]])</f>
        <v>4</v>
      </c>
    </row>
    <row r="25" spans="1:15" ht="15.75" x14ac:dyDescent="0.25">
      <c r="A25" s="30" t="s">
        <v>296</v>
      </c>
      <c r="B25" s="43">
        <f>September!B29</f>
        <v>0</v>
      </c>
      <c r="C25" s="43">
        <f>October!B29</f>
        <v>1</v>
      </c>
      <c r="D25" s="43">
        <f>November!B29</f>
        <v>0</v>
      </c>
      <c r="E25" s="43">
        <f>December!B29</f>
        <v>0</v>
      </c>
      <c r="F25" s="43">
        <f>January!B29</f>
        <v>5</v>
      </c>
      <c r="G25" s="43">
        <f>February!B29</f>
        <v>2</v>
      </c>
      <c r="H25" s="43">
        <f>March!B29</f>
        <v>3</v>
      </c>
      <c r="I25" s="43">
        <f>April!B29</f>
        <v>0</v>
      </c>
      <c r="J25" s="104">
        <f>May!B29</f>
        <v>10</v>
      </c>
      <c r="K25" s="43">
        <v>4</v>
      </c>
      <c r="L25" s="43">
        <v>15</v>
      </c>
      <c r="M25" s="165">
        <v>3</v>
      </c>
      <c r="N25" s="108">
        <f>SUM(Table14628[[#This Row],[Sept.
2018]:[Aug.
2019]])</f>
        <v>43</v>
      </c>
      <c r="O25" s="109">
        <f>AVERAGE(Table14628[[#This Row],[Sept.
2018]:[Aug.
2019]])</f>
        <v>3.5833333333333335</v>
      </c>
    </row>
    <row r="26" spans="1:15" ht="15.75" x14ac:dyDescent="0.25">
      <c r="A26" s="30" t="s">
        <v>295</v>
      </c>
      <c r="B26" s="43">
        <f>September!B30</f>
        <v>0</v>
      </c>
      <c r="C26" s="43">
        <f>October!B30</f>
        <v>0</v>
      </c>
      <c r="D26" s="43">
        <f>November!B30</f>
        <v>0</v>
      </c>
      <c r="E26" s="104">
        <f>December!B30</f>
        <v>13</v>
      </c>
      <c r="F26" s="43">
        <f>January!B30</f>
        <v>0</v>
      </c>
      <c r="G26" s="43">
        <f>February!B30</f>
        <v>0</v>
      </c>
      <c r="H26" s="43">
        <f>March!B30</f>
        <v>1</v>
      </c>
      <c r="I26" s="43">
        <f>April!B30</f>
        <v>1</v>
      </c>
      <c r="J26" s="43">
        <f>May!B30</f>
        <v>0</v>
      </c>
      <c r="K26" s="43">
        <f>May!C30</f>
        <v>0</v>
      </c>
      <c r="L26" s="43">
        <v>1</v>
      </c>
      <c r="M26" s="165">
        <v>0</v>
      </c>
      <c r="N26" s="108">
        <f>SUM(Table14628[[#This Row],[Sept.
2018]:[Aug.
2019]])</f>
        <v>16</v>
      </c>
      <c r="O26" s="109">
        <f>AVERAGE(Table14628[[#This Row],[Sept.
2018]:[Aug.
2019]])</f>
        <v>1.3333333333333333</v>
      </c>
    </row>
    <row r="27" spans="1:15" ht="15.75" x14ac:dyDescent="0.25">
      <c r="A27" s="30" t="s">
        <v>8</v>
      </c>
      <c r="B27" s="43">
        <f>September!B31</f>
        <v>0</v>
      </c>
      <c r="C27" s="43">
        <f>October!B31</f>
        <v>2</v>
      </c>
      <c r="D27" s="43">
        <f>November!B31</f>
        <v>3</v>
      </c>
      <c r="E27" s="43">
        <f>December!B31</f>
        <v>3</v>
      </c>
      <c r="F27" s="43">
        <f>January!B31</f>
        <v>3</v>
      </c>
      <c r="G27" s="43">
        <f>February!B31</f>
        <v>0</v>
      </c>
      <c r="H27" s="43">
        <f>March!B31</f>
        <v>3</v>
      </c>
      <c r="I27" s="43">
        <f>April!B31</f>
        <v>3</v>
      </c>
      <c r="J27" s="43">
        <f>May!B31</f>
        <v>0</v>
      </c>
      <c r="K27" s="43">
        <f>May!C31</f>
        <v>0</v>
      </c>
      <c r="L27" s="43">
        <v>1</v>
      </c>
      <c r="M27" s="165">
        <v>3</v>
      </c>
      <c r="N27" s="108">
        <f>SUM(Table14628[[#This Row],[Sept.
2018]:[Aug.
2019]])</f>
        <v>21</v>
      </c>
      <c r="O27" s="109">
        <f>AVERAGE(Table14628[[#This Row],[Sept.
2018]:[Aug.
2019]])</f>
        <v>1.75</v>
      </c>
    </row>
    <row r="28" spans="1:15" ht="15.75" x14ac:dyDescent="0.25">
      <c r="A28" s="30" t="s">
        <v>9</v>
      </c>
      <c r="B28" s="43">
        <f>September!B32</f>
        <v>0</v>
      </c>
      <c r="C28" s="43">
        <f>October!B32</f>
        <v>0</v>
      </c>
      <c r="D28" s="43">
        <f>November!B32</f>
        <v>0</v>
      </c>
      <c r="E28" s="43">
        <f>December!B32</f>
        <v>0</v>
      </c>
      <c r="F28" s="43">
        <f>January!B32</f>
        <v>0</v>
      </c>
      <c r="G28" s="43">
        <f>February!B32</f>
        <v>0</v>
      </c>
      <c r="H28" s="43">
        <f>March!B32</f>
        <v>0</v>
      </c>
      <c r="I28" s="43">
        <f>April!B32</f>
        <v>0</v>
      </c>
      <c r="J28" s="43">
        <f>May!B32</f>
        <v>0</v>
      </c>
      <c r="K28" s="43">
        <f>May!C32</f>
        <v>0</v>
      </c>
      <c r="L28" s="43">
        <f>May!D32</f>
        <v>0</v>
      </c>
      <c r="M28" s="165">
        <v>0</v>
      </c>
      <c r="N28" s="108">
        <f>SUM(Table14628[[#This Row],[Sept.
2018]:[Aug.
2019]])</f>
        <v>0</v>
      </c>
      <c r="O28" s="109">
        <f>AVERAGE(Table14628[[#This Row],[Sept.
2018]:[Aug.
2019]])</f>
        <v>0</v>
      </c>
    </row>
    <row r="29" spans="1:15" ht="15.75" x14ac:dyDescent="0.25">
      <c r="A29" s="30" t="s">
        <v>10</v>
      </c>
      <c r="B29" s="43">
        <f>September!B33</f>
        <v>0</v>
      </c>
      <c r="C29" s="43">
        <f>October!B33</f>
        <v>0</v>
      </c>
      <c r="D29" s="43">
        <f>November!B33</f>
        <v>0</v>
      </c>
      <c r="E29" s="43">
        <f>December!B33</f>
        <v>0</v>
      </c>
      <c r="F29" s="43">
        <f>January!B33</f>
        <v>0</v>
      </c>
      <c r="G29" s="43">
        <f>February!B33</f>
        <v>0</v>
      </c>
      <c r="H29" s="43">
        <f>March!B33</f>
        <v>0</v>
      </c>
      <c r="I29" s="43">
        <f>April!B33</f>
        <v>0</v>
      </c>
      <c r="J29" s="43">
        <f>May!B33</f>
        <v>0</v>
      </c>
      <c r="K29" s="43">
        <f>May!C33</f>
        <v>0</v>
      </c>
      <c r="L29" s="43">
        <f>May!D33</f>
        <v>0</v>
      </c>
      <c r="M29" s="165">
        <v>2</v>
      </c>
      <c r="N29" s="108">
        <f>SUM(Table14628[[#This Row],[Sept.
2018]:[Aug.
2019]])</f>
        <v>2</v>
      </c>
      <c r="O29" s="109">
        <f>AVERAGE(Table14628[[#This Row],[Sept.
2018]:[Aug.
2019]])</f>
        <v>0.16666666666666666</v>
      </c>
    </row>
    <row r="30" spans="1:15" ht="15.75" x14ac:dyDescent="0.25">
      <c r="A30" s="30" t="s">
        <v>11</v>
      </c>
      <c r="B30" s="43">
        <f>September!B34</f>
        <v>0</v>
      </c>
      <c r="C30" s="43">
        <f>October!B34</f>
        <v>0</v>
      </c>
      <c r="D30" s="43">
        <f>November!B34</f>
        <v>0</v>
      </c>
      <c r="E30" s="43">
        <f>December!B34</f>
        <v>0</v>
      </c>
      <c r="F30" s="43">
        <f>January!B34</f>
        <v>0</v>
      </c>
      <c r="G30" s="43">
        <f>February!B34</f>
        <v>0</v>
      </c>
      <c r="H30" s="43">
        <f>March!B34</f>
        <v>0</v>
      </c>
      <c r="I30" s="43">
        <f>April!B34</f>
        <v>0</v>
      </c>
      <c r="J30" s="43">
        <f>May!B34</f>
        <v>0</v>
      </c>
      <c r="K30" s="43">
        <f>May!C34</f>
        <v>0</v>
      </c>
      <c r="L30" s="43">
        <f>May!D34</f>
        <v>0</v>
      </c>
      <c r="M30" s="165">
        <v>0</v>
      </c>
      <c r="N30" s="108">
        <f>SUM(Table14628[[#This Row],[Sept.
2018]:[Aug.
2019]])</f>
        <v>0</v>
      </c>
      <c r="O30" s="109">
        <f>AVERAGE(Table14628[[#This Row],[Sept.
2018]:[Aug.
2019]])</f>
        <v>0</v>
      </c>
    </row>
    <row r="31" spans="1:15" ht="15.75" x14ac:dyDescent="0.25">
      <c r="A31" s="30" t="s">
        <v>12</v>
      </c>
      <c r="B31" s="43">
        <f>September!B35</f>
        <v>0</v>
      </c>
      <c r="C31" s="43">
        <f>October!B35</f>
        <v>0</v>
      </c>
      <c r="D31" s="43">
        <f>November!B35</f>
        <v>0</v>
      </c>
      <c r="E31" s="43">
        <f>December!B35</f>
        <v>0</v>
      </c>
      <c r="F31" s="43">
        <f>January!B35</f>
        <v>1</v>
      </c>
      <c r="G31" s="43">
        <f>February!B35</f>
        <v>0</v>
      </c>
      <c r="H31" s="43">
        <f>March!B35</f>
        <v>0</v>
      </c>
      <c r="I31" s="43">
        <f>April!B35</f>
        <v>0</v>
      </c>
      <c r="J31" s="43">
        <f>May!B35</f>
        <v>0</v>
      </c>
      <c r="K31" s="43">
        <f>May!C35</f>
        <v>0</v>
      </c>
      <c r="L31" s="43">
        <f>May!D35</f>
        <v>0</v>
      </c>
      <c r="M31" s="165">
        <v>0</v>
      </c>
      <c r="N31" s="108">
        <f>SUM(Table14628[[#This Row],[Sept.
2018]:[Aug.
2019]])</f>
        <v>1</v>
      </c>
      <c r="O31" s="109">
        <f>AVERAGE(Table14628[[#This Row],[Sept.
2018]:[Aug.
2019]])</f>
        <v>8.3333333333333329E-2</v>
      </c>
    </row>
    <row r="32" spans="1:15" ht="15.75" x14ac:dyDescent="0.25">
      <c r="A32" s="30" t="s">
        <v>13</v>
      </c>
      <c r="B32" s="43">
        <f>September!B36</f>
        <v>0</v>
      </c>
      <c r="C32" s="43">
        <f>October!B36</f>
        <v>0</v>
      </c>
      <c r="D32" s="43">
        <f>November!B36</f>
        <v>0</v>
      </c>
      <c r="E32" s="43">
        <f>December!B36</f>
        <v>0</v>
      </c>
      <c r="F32" s="43">
        <f>January!B36</f>
        <v>0</v>
      </c>
      <c r="G32" s="43">
        <f>February!B36</f>
        <v>0</v>
      </c>
      <c r="H32" s="43">
        <f>March!B36</f>
        <v>0</v>
      </c>
      <c r="I32" s="43">
        <f>April!B36</f>
        <v>0</v>
      </c>
      <c r="J32" s="43">
        <f>May!B36</f>
        <v>0</v>
      </c>
      <c r="K32" s="43">
        <f>May!C36</f>
        <v>0</v>
      </c>
      <c r="L32" s="43">
        <f>May!D36</f>
        <v>0</v>
      </c>
      <c r="M32" s="165">
        <v>0</v>
      </c>
      <c r="N32" s="108">
        <f>SUM(Table14628[[#This Row],[Sept.
2018]:[Aug.
2019]])</f>
        <v>0</v>
      </c>
      <c r="O32" s="109">
        <f>AVERAGE(Table14628[[#This Row],[Sept.
2018]:[Aug.
2019]])</f>
        <v>0</v>
      </c>
    </row>
    <row r="33" spans="1:15" ht="15.75" x14ac:dyDescent="0.25">
      <c r="A33" s="30" t="s">
        <v>14</v>
      </c>
      <c r="B33" s="43">
        <f>September!B37</f>
        <v>0</v>
      </c>
      <c r="C33" s="43">
        <f>October!B37</f>
        <v>0</v>
      </c>
      <c r="D33" s="43">
        <f>November!B37</f>
        <v>0</v>
      </c>
      <c r="E33" s="43">
        <f>December!B37</f>
        <v>1</v>
      </c>
      <c r="F33" s="43">
        <f>January!B37</f>
        <v>0</v>
      </c>
      <c r="G33" s="43">
        <f>February!B37</f>
        <v>0</v>
      </c>
      <c r="H33" s="43">
        <f>March!B37</f>
        <v>1</v>
      </c>
      <c r="I33" s="43">
        <f>April!B37</f>
        <v>0</v>
      </c>
      <c r="J33" s="43">
        <f>May!B37</f>
        <v>0</v>
      </c>
      <c r="K33" s="43">
        <f>May!C37</f>
        <v>0</v>
      </c>
      <c r="L33" s="43">
        <f>May!D37</f>
        <v>0</v>
      </c>
      <c r="M33" s="165">
        <v>2</v>
      </c>
      <c r="N33" s="108">
        <f>SUM(Table14628[[#This Row],[Sept.
2018]:[Aug.
2019]])</f>
        <v>4</v>
      </c>
      <c r="O33" s="109">
        <f>AVERAGE(Table14628[[#This Row],[Sept.
2018]:[Aug.
2019]])</f>
        <v>0.33333333333333331</v>
      </c>
    </row>
    <row r="34" spans="1:15" ht="15.75" x14ac:dyDescent="0.25">
      <c r="A34" s="31" t="s">
        <v>15</v>
      </c>
      <c r="B34" s="48">
        <f>September!B38</f>
        <v>0</v>
      </c>
      <c r="C34" s="48">
        <f>October!B38</f>
        <v>0</v>
      </c>
      <c r="D34" s="48">
        <f>November!B38</f>
        <v>1</v>
      </c>
      <c r="E34" s="48">
        <f>December!B38</f>
        <v>0</v>
      </c>
      <c r="F34" s="48">
        <f>January!B38</f>
        <v>0</v>
      </c>
      <c r="G34" s="48">
        <f>February!B38</f>
        <v>0</v>
      </c>
      <c r="H34" s="48">
        <f>March!B38</f>
        <v>0</v>
      </c>
      <c r="I34" s="48">
        <f>April!B38</f>
        <v>0</v>
      </c>
      <c r="J34" s="48">
        <f>May!B38</f>
        <v>0</v>
      </c>
      <c r="K34" s="48">
        <f>May!C38</f>
        <v>0</v>
      </c>
      <c r="L34" s="48">
        <f>May!D38</f>
        <v>0</v>
      </c>
      <c r="M34" s="166">
        <v>1</v>
      </c>
      <c r="N34" s="163">
        <f>SUM(Table14628[[#This Row],[Sept.
2018]:[Aug.
2019]])</f>
        <v>2</v>
      </c>
      <c r="O34" s="164">
        <f>AVERAGE(Table14628[[#This Row],[Sept.
2018]:[Aug.
2019]])</f>
        <v>0.16666666666666666</v>
      </c>
    </row>
  </sheetData>
  <phoneticPr fontId="23" type="noConversion"/>
  <printOptions horizontalCentered="1" verticalCentered="1"/>
  <pageMargins left="0" right="0" top="0" bottom="0" header="6.4960630000000005E-2" footer="0"/>
  <pageSetup paperSize="9" scale="95" orientation="landscape" r:id="rId1"/>
  <headerFooter>
    <oddHeader xml:space="preserve">&amp;L
</oddHeader>
    <oddFooter>&amp;L&amp;"-,Bold Italic"&amp;9Rolling Data Fairview LTC &amp; Apt.&amp;C&amp;"-,Bold Italic"&amp;9Page: &amp;P&amp;R&amp;9fn:&amp;F</oddFooter>
  </headerFooter>
  <ignoredErrors>
    <ignoredError sqref="H3"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134</v>
      </c>
      <c r="B1" s="73" t="s">
        <v>106</v>
      </c>
      <c r="C1" s="74">
        <v>2018</v>
      </c>
    </row>
    <row r="2" spans="1:3" ht="18.75" x14ac:dyDescent="0.3">
      <c r="A2" s="75" t="s">
        <v>2</v>
      </c>
      <c r="B2" s="43" t="s">
        <v>3</v>
      </c>
      <c r="C2" s="29" t="s">
        <v>1</v>
      </c>
    </row>
    <row r="3" spans="1:3" x14ac:dyDescent="0.25">
      <c r="A3" s="76" t="s">
        <v>0</v>
      </c>
      <c r="B3" s="43">
        <v>98</v>
      </c>
      <c r="C3" s="29"/>
    </row>
    <row r="4" spans="1:3" x14ac:dyDescent="0.25">
      <c r="A4" s="77" t="s">
        <v>4</v>
      </c>
      <c r="B4" s="43">
        <v>0</v>
      </c>
      <c r="C4" s="29"/>
    </row>
    <row r="5" spans="1:3" x14ac:dyDescent="0.25">
      <c r="A5" s="77" t="s">
        <v>5</v>
      </c>
      <c r="B5" s="43">
        <v>1</v>
      </c>
      <c r="C5" s="29"/>
    </row>
    <row r="6" spans="1:3" x14ac:dyDescent="0.25">
      <c r="A6" s="77" t="s">
        <v>6</v>
      </c>
      <c r="B6" s="43">
        <v>0</v>
      </c>
      <c r="C6" s="29"/>
    </row>
    <row r="7" spans="1:3" x14ac:dyDescent="0.25">
      <c r="A7" s="77" t="s">
        <v>7</v>
      </c>
      <c r="B7" s="43">
        <v>0</v>
      </c>
      <c r="C7" s="29"/>
    </row>
    <row r="8" spans="1:3" x14ac:dyDescent="0.25">
      <c r="A8" s="77" t="s">
        <v>8</v>
      </c>
      <c r="B8" s="43">
        <v>1</v>
      </c>
      <c r="C8" s="29"/>
    </row>
    <row r="9" spans="1:3" x14ac:dyDescent="0.25">
      <c r="A9" s="77" t="s">
        <v>9</v>
      </c>
      <c r="B9" s="43">
        <v>3</v>
      </c>
      <c r="C9" s="29"/>
    </row>
    <row r="10" spans="1:3" x14ac:dyDescent="0.25">
      <c r="A10" s="77" t="s">
        <v>10</v>
      </c>
      <c r="B10" s="43">
        <v>0</v>
      </c>
      <c r="C10" s="29"/>
    </row>
    <row r="11" spans="1:3" x14ac:dyDescent="0.25">
      <c r="A11" s="77" t="s">
        <v>11</v>
      </c>
      <c r="B11" s="43">
        <v>0</v>
      </c>
      <c r="C11" s="29"/>
    </row>
    <row r="12" spans="1:3" x14ac:dyDescent="0.25">
      <c r="A12" s="77" t="s">
        <v>12</v>
      </c>
      <c r="B12" s="43">
        <v>0</v>
      </c>
      <c r="C12" s="29"/>
    </row>
    <row r="13" spans="1:3" x14ac:dyDescent="0.25">
      <c r="A13" s="77" t="s">
        <v>13</v>
      </c>
      <c r="B13" s="43">
        <v>0</v>
      </c>
      <c r="C13" s="29"/>
    </row>
    <row r="14" spans="1:3" x14ac:dyDescent="0.25">
      <c r="A14" s="77" t="s">
        <v>14</v>
      </c>
      <c r="B14" s="43">
        <v>2</v>
      </c>
      <c r="C14" s="29"/>
    </row>
    <row r="15" spans="1:3" x14ac:dyDescent="0.25">
      <c r="A15" s="77" t="s">
        <v>15</v>
      </c>
      <c r="B15" s="43">
        <v>3</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116</v>
      </c>
      <c r="B21" s="50" t="s">
        <v>3</v>
      </c>
      <c r="C21" s="64" t="s">
        <v>1</v>
      </c>
    </row>
    <row r="22" spans="1:3" x14ac:dyDescent="0.25">
      <c r="A22" s="52" t="s">
        <v>112</v>
      </c>
      <c r="B22" s="53">
        <v>1</v>
      </c>
      <c r="C22" s="66"/>
    </row>
    <row r="23" spans="1:3" x14ac:dyDescent="0.25">
      <c r="A23" s="52" t="s">
        <v>113</v>
      </c>
      <c r="B23" s="53">
        <v>1</v>
      </c>
      <c r="C23" s="66"/>
    </row>
    <row r="24" spans="1:3" x14ac:dyDescent="0.25">
      <c r="A24" s="52" t="s">
        <v>114</v>
      </c>
      <c r="B24" s="53">
        <v>1</v>
      </c>
      <c r="C24" s="66"/>
    </row>
    <row r="25" spans="1:3" x14ac:dyDescent="0.25">
      <c r="A25" s="52" t="s">
        <v>115</v>
      </c>
      <c r="B25" s="53">
        <v>0</v>
      </c>
      <c r="C25" s="66"/>
    </row>
    <row r="26" spans="1:3" x14ac:dyDescent="0.25">
      <c r="A26" s="52" t="s">
        <v>135</v>
      </c>
      <c r="B26" s="53">
        <v>0</v>
      </c>
      <c r="C26" s="66"/>
    </row>
    <row r="27" spans="1:3" x14ac:dyDescent="0.25">
      <c r="A27" s="55" t="s">
        <v>4</v>
      </c>
      <c r="B27" s="53">
        <v>1</v>
      </c>
      <c r="C27" s="66"/>
    </row>
    <row r="28" spans="1:3" x14ac:dyDescent="0.25">
      <c r="A28" s="55" t="s">
        <v>5</v>
      </c>
      <c r="B28" s="53">
        <v>2</v>
      </c>
      <c r="C28" s="66"/>
    </row>
    <row r="29" spans="1:3" x14ac:dyDescent="0.25">
      <c r="A29" s="55" t="s">
        <v>6</v>
      </c>
      <c r="B29" s="53">
        <v>0</v>
      </c>
      <c r="C29" s="66"/>
    </row>
    <row r="30" spans="1:3" x14ac:dyDescent="0.25">
      <c r="A30" s="55" t="s">
        <v>7</v>
      </c>
      <c r="B30" s="53">
        <v>0</v>
      </c>
      <c r="C30" s="66"/>
    </row>
    <row r="31" spans="1:3" x14ac:dyDescent="0.25">
      <c r="A31" s="55" t="s">
        <v>8</v>
      </c>
      <c r="B31" s="53">
        <v>0</v>
      </c>
      <c r="C31" s="66"/>
    </row>
    <row r="32" spans="1:3" x14ac:dyDescent="0.25">
      <c r="A32" s="55" t="s">
        <v>9</v>
      </c>
      <c r="B32" s="53">
        <v>0</v>
      </c>
      <c r="C32" s="66"/>
    </row>
    <row r="33" spans="1:3" x14ac:dyDescent="0.25">
      <c r="A33" s="55" t="s">
        <v>10</v>
      </c>
      <c r="B33" s="53">
        <v>0</v>
      </c>
      <c r="C33" s="66"/>
    </row>
    <row r="34" spans="1:3" x14ac:dyDescent="0.25">
      <c r="A34" s="55" t="s">
        <v>11</v>
      </c>
      <c r="B34" s="53">
        <v>0</v>
      </c>
      <c r="C34" s="66"/>
    </row>
    <row r="35" spans="1:3" x14ac:dyDescent="0.25">
      <c r="A35" s="55" t="s">
        <v>12</v>
      </c>
      <c r="B35" s="53">
        <v>0</v>
      </c>
      <c r="C35" s="66"/>
    </row>
    <row r="36" spans="1:3" x14ac:dyDescent="0.25">
      <c r="A36" s="55" t="s">
        <v>13</v>
      </c>
      <c r="B36" s="53">
        <v>0</v>
      </c>
      <c r="C36" s="66"/>
    </row>
    <row r="37" spans="1:3" x14ac:dyDescent="0.25">
      <c r="A37" s="55" t="s">
        <v>14</v>
      </c>
      <c r="B37" s="53">
        <v>0</v>
      </c>
      <c r="C37" s="66"/>
    </row>
    <row r="38" spans="1:3" x14ac:dyDescent="0.25">
      <c r="A38" s="55" t="s">
        <v>15</v>
      </c>
      <c r="B38" s="53">
        <v>0</v>
      </c>
      <c r="C38" s="66"/>
    </row>
    <row r="39" spans="1:3" x14ac:dyDescent="0.25">
      <c r="A39" s="55"/>
      <c r="B39" s="53"/>
      <c r="C39" s="66"/>
    </row>
    <row r="40" spans="1:3" x14ac:dyDescent="0.25">
      <c r="A40" s="56" t="s">
        <v>17</v>
      </c>
      <c r="B40" s="53"/>
      <c r="C40" s="66"/>
    </row>
    <row r="41" spans="1:3" x14ac:dyDescent="0.25">
      <c r="A41" s="56" t="s">
        <v>18</v>
      </c>
      <c r="B41" s="53"/>
      <c r="C41" s="66"/>
    </row>
    <row r="42" spans="1:3" x14ac:dyDescent="0.25">
      <c r="A42" s="57" t="s">
        <v>19</v>
      </c>
      <c r="B42" s="58"/>
      <c r="C42" s="6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134</v>
      </c>
      <c r="B1" s="73" t="s">
        <v>107</v>
      </c>
      <c r="C1" s="74">
        <v>2018</v>
      </c>
    </row>
    <row r="2" spans="1:3" ht="18.75" x14ac:dyDescent="0.3">
      <c r="A2" s="75" t="s">
        <v>2</v>
      </c>
      <c r="B2" s="43" t="s">
        <v>3</v>
      </c>
      <c r="C2" s="29" t="s">
        <v>1</v>
      </c>
    </row>
    <row r="3" spans="1:3" x14ac:dyDescent="0.25">
      <c r="A3" s="76" t="s">
        <v>0</v>
      </c>
      <c r="B3" s="43">
        <v>98.5</v>
      </c>
      <c r="C3" s="29"/>
    </row>
    <row r="4" spans="1:3" x14ac:dyDescent="0.25">
      <c r="A4" s="77" t="s">
        <v>4</v>
      </c>
      <c r="B4" s="43">
        <v>2</v>
      </c>
      <c r="C4" s="29"/>
    </row>
    <row r="5" spans="1:3" x14ac:dyDescent="0.25">
      <c r="A5" s="77" t="s">
        <v>5</v>
      </c>
      <c r="B5" s="43">
        <v>3</v>
      </c>
      <c r="C5" s="29"/>
    </row>
    <row r="6" spans="1:3" x14ac:dyDescent="0.25">
      <c r="A6" s="77" t="s">
        <v>6</v>
      </c>
      <c r="B6" s="43">
        <v>2</v>
      </c>
      <c r="C6" s="29"/>
    </row>
    <row r="7" spans="1:3" x14ac:dyDescent="0.25">
      <c r="A7" s="77" t="s">
        <v>7</v>
      </c>
      <c r="B7" s="43">
        <v>0</v>
      </c>
      <c r="C7" s="29"/>
    </row>
    <row r="8" spans="1:3" x14ac:dyDescent="0.25">
      <c r="A8" s="77" t="s">
        <v>8</v>
      </c>
      <c r="B8" s="43">
        <v>3</v>
      </c>
      <c r="C8" s="29"/>
    </row>
    <row r="9" spans="1:3" x14ac:dyDescent="0.25">
      <c r="A9" s="77" t="s">
        <v>9</v>
      </c>
      <c r="B9" s="43">
        <v>7</v>
      </c>
      <c r="C9" s="29"/>
    </row>
    <row r="10" spans="1:3" x14ac:dyDescent="0.25">
      <c r="A10" s="77" t="s">
        <v>10</v>
      </c>
      <c r="B10" s="43">
        <v>1</v>
      </c>
      <c r="C10" s="29"/>
    </row>
    <row r="11" spans="1:3" x14ac:dyDescent="0.25">
      <c r="A11" s="77" t="s">
        <v>11</v>
      </c>
      <c r="B11" s="43">
        <v>0</v>
      </c>
      <c r="C11" s="29"/>
    </row>
    <row r="12" spans="1:3" x14ac:dyDescent="0.25">
      <c r="A12" s="77" t="s">
        <v>12</v>
      </c>
      <c r="B12" s="43">
        <v>0</v>
      </c>
      <c r="C12" s="29"/>
    </row>
    <row r="13" spans="1:3" x14ac:dyDescent="0.25">
      <c r="A13" s="77" t="s">
        <v>13</v>
      </c>
      <c r="B13" s="43">
        <v>2</v>
      </c>
      <c r="C13" s="29"/>
    </row>
    <row r="14" spans="1:3" x14ac:dyDescent="0.25">
      <c r="A14" s="77" t="s">
        <v>14</v>
      </c>
      <c r="B14" s="43">
        <v>4</v>
      </c>
      <c r="C14" s="29"/>
    </row>
    <row r="15" spans="1:3" x14ac:dyDescent="0.25">
      <c r="A15" s="77" t="s">
        <v>15</v>
      </c>
      <c r="B15" s="43">
        <v>0</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116</v>
      </c>
      <c r="B21" s="50" t="s">
        <v>3</v>
      </c>
      <c r="C21" s="51" t="s">
        <v>1</v>
      </c>
    </row>
    <row r="22" spans="1:3" x14ac:dyDescent="0.25">
      <c r="A22" s="52" t="s">
        <v>112</v>
      </c>
      <c r="B22" s="53">
        <v>2</v>
      </c>
      <c r="C22" s="54"/>
    </row>
    <row r="23" spans="1:3" x14ac:dyDescent="0.25">
      <c r="A23" s="52" t="s">
        <v>113</v>
      </c>
      <c r="B23" s="53">
        <v>1</v>
      </c>
      <c r="C23" s="54"/>
    </row>
    <row r="24" spans="1:3" x14ac:dyDescent="0.25">
      <c r="A24" s="52" t="s">
        <v>114</v>
      </c>
      <c r="B24" s="53">
        <v>1</v>
      </c>
      <c r="C24" s="54"/>
    </row>
    <row r="25" spans="1:3" x14ac:dyDescent="0.25">
      <c r="A25" s="52" t="s">
        <v>115</v>
      </c>
      <c r="B25" s="53">
        <v>2</v>
      </c>
      <c r="C25" s="54"/>
    </row>
    <row r="26" spans="1:3" x14ac:dyDescent="0.25">
      <c r="A26" s="52" t="s">
        <v>135</v>
      </c>
      <c r="B26" s="53">
        <v>0</v>
      </c>
      <c r="C26" s="54"/>
    </row>
    <row r="27" spans="1:3" x14ac:dyDescent="0.25">
      <c r="A27" s="55" t="s">
        <v>4</v>
      </c>
      <c r="B27" s="53">
        <v>3</v>
      </c>
      <c r="C27" s="54"/>
    </row>
    <row r="28" spans="1:3" x14ac:dyDescent="0.25">
      <c r="A28" s="55" t="s">
        <v>5</v>
      </c>
      <c r="B28" s="53">
        <v>5</v>
      </c>
      <c r="C28" s="54"/>
    </row>
    <row r="29" spans="1:3" x14ac:dyDescent="0.25">
      <c r="A29" s="55" t="s">
        <v>6</v>
      </c>
      <c r="B29" s="53">
        <v>1</v>
      </c>
      <c r="C29" s="54"/>
    </row>
    <row r="30" spans="1:3" x14ac:dyDescent="0.25">
      <c r="A30" s="55" t="s">
        <v>7</v>
      </c>
      <c r="B30" s="53">
        <v>0</v>
      </c>
      <c r="C30" s="54"/>
    </row>
    <row r="31" spans="1:3" x14ac:dyDescent="0.25">
      <c r="A31" s="55" t="s">
        <v>8</v>
      </c>
      <c r="B31" s="53">
        <v>2</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134</v>
      </c>
      <c r="B1" s="73" t="s">
        <v>108</v>
      </c>
      <c r="C1" s="74">
        <v>2018</v>
      </c>
    </row>
    <row r="2" spans="1:3" ht="18.75" x14ac:dyDescent="0.3">
      <c r="A2" s="75" t="s">
        <v>2</v>
      </c>
      <c r="B2" s="43" t="s">
        <v>3</v>
      </c>
      <c r="C2" s="29" t="s">
        <v>1</v>
      </c>
    </row>
    <row r="3" spans="1:3" x14ac:dyDescent="0.25">
      <c r="A3" s="76" t="s">
        <v>0</v>
      </c>
      <c r="B3" s="43">
        <v>100</v>
      </c>
      <c r="C3" s="29"/>
    </row>
    <row r="4" spans="1:3" x14ac:dyDescent="0.25">
      <c r="A4" s="77" t="s">
        <v>4</v>
      </c>
      <c r="B4" s="43">
        <v>0</v>
      </c>
      <c r="C4" s="29"/>
    </row>
    <row r="5" spans="1:3" x14ac:dyDescent="0.25">
      <c r="A5" s="77" t="s">
        <v>5</v>
      </c>
      <c r="B5" s="43">
        <v>0</v>
      </c>
      <c r="C5" s="29"/>
    </row>
    <row r="6" spans="1:3" x14ac:dyDescent="0.25">
      <c r="A6" s="77" t="s">
        <v>6</v>
      </c>
      <c r="B6" s="43">
        <v>3</v>
      </c>
      <c r="C6" s="29"/>
    </row>
    <row r="7" spans="1:3" x14ac:dyDescent="0.25">
      <c r="A7" s="77" t="s">
        <v>7</v>
      </c>
      <c r="B7" s="43">
        <v>0</v>
      </c>
      <c r="C7" s="29"/>
    </row>
    <row r="8" spans="1:3" x14ac:dyDescent="0.25">
      <c r="A8" s="77" t="s">
        <v>8</v>
      </c>
      <c r="B8" s="43">
        <v>3</v>
      </c>
      <c r="C8" s="29"/>
    </row>
    <row r="9" spans="1:3" x14ac:dyDescent="0.25">
      <c r="A9" s="77" t="s">
        <v>9</v>
      </c>
      <c r="B9" s="43">
        <v>3</v>
      </c>
      <c r="C9" s="29"/>
    </row>
    <row r="10" spans="1:3" x14ac:dyDescent="0.25">
      <c r="A10" s="77" t="s">
        <v>10</v>
      </c>
      <c r="B10" s="43">
        <v>1</v>
      </c>
      <c r="C10" s="29"/>
    </row>
    <row r="11" spans="1:3" x14ac:dyDescent="0.25">
      <c r="A11" s="77" t="s">
        <v>11</v>
      </c>
      <c r="B11" s="43">
        <v>1</v>
      </c>
      <c r="C11" s="29"/>
    </row>
    <row r="12" spans="1:3" x14ac:dyDescent="0.25">
      <c r="A12" s="77" t="s">
        <v>12</v>
      </c>
      <c r="B12" s="43">
        <v>0</v>
      </c>
      <c r="C12" s="29"/>
    </row>
    <row r="13" spans="1:3" x14ac:dyDescent="0.25">
      <c r="A13" s="77" t="s">
        <v>13</v>
      </c>
      <c r="B13" s="43">
        <v>0</v>
      </c>
      <c r="C13" s="29"/>
    </row>
    <row r="14" spans="1:3" x14ac:dyDescent="0.25">
      <c r="A14" s="77" t="s">
        <v>14</v>
      </c>
      <c r="B14" s="43">
        <v>4</v>
      </c>
      <c r="C14" s="29"/>
    </row>
    <row r="15" spans="1:3" x14ac:dyDescent="0.25">
      <c r="A15" s="77" t="s">
        <v>15</v>
      </c>
      <c r="B15" s="43">
        <v>4</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116</v>
      </c>
      <c r="B21" s="50" t="s">
        <v>3</v>
      </c>
      <c r="C21" s="51" t="s">
        <v>1</v>
      </c>
    </row>
    <row r="22" spans="1:3" x14ac:dyDescent="0.25">
      <c r="A22" s="52" t="s">
        <v>112</v>
      </c>
      <c r="B22" s="53">
        <v>4</v>
      </c>
      <c r="C22" s="54"/>
    </row>
    <row r="23" spans="1:3" x14ac:dyDescent="0.25">
      <c r="A23" s="52" t="s">
        <v>113</v>
      </c>
      <c r="B23" s="53">
        <v>2</v>
      </c>
      <c r="C23" s="54"/>
    </row>
    <row r="24" spans="1:3" x14ac:dyDescent="0.25">
      <c r="A24" s="52" t="s">
        <v>114</v>
      </c>
      <c r="B24" s="53">
        <v>0</v>
      </c>
      <c r="C24" s="54"/>
    </row>
    <row r="25" spans="1:3" x14ac:dyDescent="0.25">
      <c r="A25" s="52" t="s">
        <v>115</v>
      </c>
      <c r="B25" s="53">
        <v>1</v>
      </c>
      <c r="C25" s="54"/>
    </row>
    <row r="26" spans="1:3" x14ac:dyDescent="0.25">
      <c r="A26" s="52" t="s">
        <v>135</v>
      </c>
      <c r="B26" s="53">
        <v>0</v>
      </c>
      <c r="C26" s="54"/>
    </row>
    <row r="27" spans="1:3" x14ac:dyDescent="0.25">
      <c r="A27" s="55" t="s">
        <v>4</v>
      </c>
      <c r="B27" s="53">
        <v>4</v>
      </c>
      <c r="C27" s="54"/>
    </row>
    <row r="28" spans="1:3" x14ac:dyDescent="0.25">
      <c r="A28" s="55" t="s">
        <v>5</v>
      </c>
      <c r="B28" s="53">
        <v>6</v>
      </c>
      <c r="C28" s="54"/>
    </row>
    <row r="29" spans="1:3" x14ac:dyDescent="0.25">
      <c r="A29" s="55" t="s">
        <v>6</v>
      </c>
      <c r="B29" s="53">
        <v>0</v>
      </c>
      <c r="C29" s="54"/>
    </row>
    <row r="30" spans="1:3" x14ac:dyDescent="0.25">
      <c r="A30" s="55" t="s">
        <v>7</v>
      </c>
      <c r="B30" s="53">
        <v>0</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1</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134</v>
      </c>
      <c r="B1" s="73" t="s">
        <v>109</v>
      </c>
      <c r="C1" s="74">
        <v>2018</v>
      </c>
    </row>
    <row r="2" spans="1:3" ht="18.75" x14ac:dyDescent="0.3">
      <c r="A2" s="75" t="s">
        <v>2</v>
      </c>
      <c r="B2" s="43" t="s">
        <v>3</v>
      </c>
      <c r="C2" s="29" t="s">
        <v>1</v>
      </c>
    </row>
    <row r="3" spans="1:3" x14ac:dyDescent="0.25">
      <c r="A3" s="76" t="s">
        <v>0</v>
      </c>
      <c r="B3" s="43">
        <v>100</v>
      </c>
      <c r="C3" s="29"/>
    </row>
    <row r="4" spans="1:3" x14ac:dyDescent="0.25">
      <c r="A4" s="77" t="s">
        <v>4</v>
      </c>
      <c r="B4" s="43">
        <v>0</v>
      </c>
      <c r="C4" s="29"/>
    </row>
    <row r="5" spans="1:3" x14ac:dyDescent="0.25">
      <c r="A5" s="77" t="s">
        <v>5</v>
      </c>
      <c r="B5" s="43">
        <v>0</v>
      </c>
      <c r="C5" s="29"/>
    </row>
    <row r="6" spans="1:3" x14ac:dyDescent="0.25">
      <c r="A6" s="77" t="s">
        <v>6</v>
      </c>
      <c r="B6" s="43">
        <v>0</v>
      </c>
      <c r="C6" s="29"/>
    </row>
    <row r="7" spans="1:3" x14ac:dyDescent="0.25">
      <c r="A7" s="77" t="s">
        <v>7</v>
      </c>
      <c r="B7" s="71">
        <v>13</v>
      </c>
      <c r="C7" s="29"/>
    </row>
    <row r="8" spans="1:3" x14ac:dyDescent="0.25">
      <c r="A8" s="77" t="s">
        <v>8</v>
      </c>
      <c r="B8" s="43">
        <v>3</v>
      </c>
      <c r="C8" s="29"/>
    </row>
    <row r="9" spans="1:3" x14ac:dyDescent="0.25">
      <c r="A9" s="77" t="s">
        <v>9</v>
      </c>
      <c r="B9" s="43">
        <v>0</v>
      </c>
      <c r="C9" s="29"/>
    </row>
    <row r="10" spans="1:3" x14ac:dyDescent="0.25">
      <c r="A10" s="77" t="s">
        <v>10</v>
      </c>
      <c r="B10" s="43">
        <v>0</v>
      </c>
      <c r="C10" s="29"/>
    </row>
    <row r="11" spans="1:3" x14ac:dyDescent="0.25">
      <c r="A11" s="77" t="s">
        <v>11</v>
      </c>
      <c r="B11" s="43">
        <v>0</v>
      </c>
      <c r="C11" s="29"/>
    </row>
    <row r="12" spans="1:3" x14ac:dyDescent="0.25">
      <c r="A12" s="77" t="s">
        <v>12</v>
      </c>
      <c r="B12" s="43">
        <v>0</v>
      </c>
      <c r="C12" s="29"/>
    </row>
    <row r="13" spans="1:3" x14ac:dyDescent="0.25">
      <c r="A13" s="77" t="s">
        <v>13</v>
      </c>
      <c r="B13" s="43">
        <v>0</v>
      </c>
      <c r="C13" s="29"/>
    </row>
    <row r="14" spans="1:3" x14ac:dyDescent="0.25">
      <c r="A14" s="77" t="s">
        <v>14</v>
      </c>
      <c r="B14" s="43">
        <v>4</v>
      </c>
      <c r="C14" s="29"/>
    </row>
    <row r="15" spans="1:3" x14ac:dyDescent="0.25">
      <c r="A15" s="77" t="s">
        <v>15</v>
      </c>
      <c r="B15" s="43">
        <v>6</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116</v>
      </c>
      <c r="B21" s="50" t="s">
        <v>3</v>
      </c>
      <c r="C21" s="51" t="s">
        <v>1</v>
      </c>
    </row>
    <row r="22" spans="1:3" x14ac:dyDescent="0.25">
      <c r="A22" s="52" t="s">
        <v>112</v>
      </c>
      <c r="B22" s="53">
        <v>2</v>
      </c>
      <c r="C22" s="54"/>
    </row>
    <row r="23" spans="1:3" x14ac:dyDescent="0.25">
      <c r="A23" s="52" t="s">
        <v>113</v>
      </c>
      <c r="B23" s="53">
        <v>0</v>
      </c>
      <c r="C23" s="54"/>
    </row>
    <row r="24" spans="1:3" x14ac:dyDescent="0.25">
      <c r="A24" s="52" t="s">
        <v>114</v>
      </c>
      <c r="B24" s="53">
        <v>0</v>
      </c>
      <c r="C24" s="54"/>
    </row>
    <row r="25" spans="1:3" x14ac:dyDescent="0.25">
      <c r="A25" s="52" t="s">
        <v>115</v>
      </c>
      <c r="B25" s="53">
        <v>3</v>
      </c>
      <c r="C25" s="54"/>
    </row>
    <row r="26" spans="1:3" x14ac:dyDescent="0.25">
      <c r="A26" s="52" t="s">
        <v>135</v>
      </c>
      <c r="B26" s="53">
        <v>0</v>
      </c>
      <c r="C26" s="54"/>
    </row>
    <row r="27" spans="1:3" x14ac:dyDescent="0.25">
      <c r="A27" s="55" t="s">
        <v>4</v>
      </c>
      <c r="B27" s="53">
        <v>5</v>
      </c>
      <c r="C27" s="54"/>
    </row>
    <row r="28" spans="1:3" x14ac:dyDescent="0.25">
      <c r="A28" s="55" t="s">
        <v>5</v>
      </c>
      <c r="B28" s="53">
        <v>7</v>
      </c>
      <c r="C28" s="54"/>
    </row>
    <row r="29" spans="1:3" x14ac:dyDescent="0.25">
      <c r="A29" s="55" t="s">
        <v>6</v>
      </c>
      <c r="B29" s="53">
        <v>0</v>
      </c>
      <c r="C29" s="54"/>
    </row>
    <row r="30" spans="1:3" x14ac:dyDescent="0.25">
      <c r="A30" s="55" t="s">
        <v>7</v>
      </c>
      <c r="B30" s="69">
        <v>13</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1</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42"/>
  <sheetViews>
    <sheetView workbookViewId="0">
      <selection activeCell="H27" sqref="H27"/>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134</v>
      </c>
      <c r="B1" s="73" t="s">
        <v>110</v>
      </c>
      <c r="C1" s="74">
        <v>2018</v>
      </c>
    </row>
    <row r="2" spans="1:3" ht="18.75" x14ac:dyDescent="0.3">
      <c r="A2" s="75" t="s">
        <v>2</v>
      </c>
      <c r="B2" s="43" t="s">
        <v>3</v>
      </c>
      <c r="C2" s="29" t="s">
        <v>1</v>
      </c>
    </row>
    <row r="3" spans="1:3" x14ac:dyDescent="0.25">
      <c r="A3" s="76" t="s">
        <v>0</v>
      </c>
      <c r="B3" s="43">
        <v>98.8</v>
      </c>
      <c r="C3" s="29"/>
    </row>
    <row r="4" spans="1:3" x14ac:dyDescent="0.25">
      <c r="A4" s="77" t="s">
        <v>4</v>
      </c>
      <c r="B4" s="43">
        <v>2</v>
      </c>
      <c r="C4" s="29"/>
    </row>
    <row r="5" spans="1:3" x14ac:dyDescent="0.25">
      <c r="A5" s="77" t="s">
        <v>5</v>
      </c>
      <c r="B5" s="43">
        <v>2</v>
      </c>
      <c r="C5" s="29"/>
    </row>
    <row r="6" spans="1:3" x14ac:dyDescent="0.25">
      <c r="A6" s="77" t="s">
        <v>6</v>
      </c>
      <c r="B6" s="43">
        <v>3</v>
      </c>
      <c r="C6" s="29"/>
    </row>
    <row r="7" spans="1:3" x14ac:dyDescent="0.25">
      <c r="A7" s="77" t="s">
        <v>7</v>
      </c>
      <c r="B7" s="43">
        <v>0</v>
      </c>
      <c r="C7" s="29"/>
    </row>
    <row r="8" spans="1:3" x14ac:dyDescent="0.25">
      <c r="A8" s="77" t="s">
        <v>8</v>
      </c>
      <c r="B8" s="43">
        <v>3</v>
      </c>
      <c r="C8" s="29"/>
    </row>
    <row r="9" spans="1:3" x14ac:dyDescent="0.25">
      <c r="A9" s="77" t="s">
        <v>9</v>
      </c>
      <c r="B9" s="43">
        <v>4</v>
      </c>
      <c r="C9" s="29"/>
    </row>
    <row r="10" spans="1:3" x14ac:dyDescent="0.25">
      <c r="A10" s="77" t="s">
        <v>10</v>
      </c>
      <c r="B10" s="43">
        <v>0</v>
      </c>
      <c r="C10" s="29"/>
    </row>
    <row r="11" spans="1:3" x14ac:dyDescent="0.25">
      <c r="A11" s="77" t="s">
        <v>11</v>
      </c>
      <c r="B11" s="71">
        <v>27</v>
      </c>
      <c r="C11" s="29"/>
    </row>
    <row r="12" spans="1:3" x14ac:dyDescent="0.25">
      <c r="A12" s="77" t="s">
        <v>12</v>
      </c>
      <c r="B12" s="43">
        <v>0</v>
      </c>
      <c r="C12" s="29"/>
    </row>
    <row r="13" spans="1:3" x14ac:dyDescent="0.25">
      <c r="A13" s="77" t="s">
        <v>13</v>
      </c>
      <c r="B13" s="43">
        <v>0</v>
      </c>
      <c r="C13" s="29"/>
    </row>
    <row r="14" spans="1:3" x14ac:dyDescent="0.25">
      <c r="A14" s="77" t="s">
        <v>14</v>
      </c>
      <c r="B14" s="43">
        <v>4</v>
      </c>
      <c r="C14" s="29"/>
    </row>
    <row r="15" spans="1:3" x14ac:dyDescent="0.25">
      <c r="A15" s="77" t="s">
        <v>15</v>
      </c>
      <c r="B15" s="43">
        <v>5</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116</v>
      </c>
      <c r="B21" s="50" t="s">
        <v>3</v>
      </c>
      <c r="C21" s="51" t="s">
        <v>1</v>
      </c>
    </row>
    <row r="22" spans="1:3" x14ac:dyDescent="0.25">
      <c r="A22" s="52" t="s">
        <v>112</v>
      </c>
      <c r="B22" s="53">
        <v>1</v>
      </c>
      <c r="C22" s="54"/>
    </row>
    <row r="23" spans="1:3" x14ac:dyDescent="0.25">
      <c r="A23" s="52" t="s">
        <v>113</v>
      </c>
      <c r="B23" s="53">
        <v>2</v>
      </c>
      <c r="C23" s="54"/>
    </row>
    <row r="24" spans="1:3" x14ac:dyDescent="0.25">
      <c r="A24" s="52" t="s">
        <v>114</v>
      </c>
      <c r="B24" s="53">
        <v>0</v>
      </c>
      <c r="C24" s="54"/>
    </row>
    <row r="25" spans="1:3" x14ac:dyDescent="0.25">
      <c r="A25" s="52" t="s">
        <v>115</v>
      </c>
      <c r="B25" s="53">
        <v>4</v>
      </c>
      <c r="C25" s="54"/>
    </row>
    <row r="26" spans="1:3" x14ac:dyDescent="0.25">
      <c r="A26" s="52" t="s">
        <v>135</v>
      </c>
      <c r="B26" s="53">
        <v>1</v>
      </c>
      <c r="C26" s="54"/>
    </row>
    <row r="27" spans="1:3" x14ac:dyDescent="0.25">
      <c r="A27" s="55" t="s">
        <v>4</v>
      </c>
      <c r="B27" s="53">
        <v>4</v>
      </c>
      <c r="C27" s="54"/>
    </row>
    <row r="28" spans="1:3" x14ac:dyDescent="0.25">
      <c r="A28" s="55" t="s">
        <v>5</v>
      </c>
      <c r="B28" s="53">
        <v>5</v>
      </c>
      <c r="C28" s="54"/>
    </row>
    <row r="29" spans="1:3" x14ac:dyDescent="0.25">
      <c r="A29" s="55" t="s">
        <v>6</v>
      </c>
      <c r="B29" s="53">
        <v>5</v>
      </c>
      <c r="C29" s="54"/>
    </row>
    <row r="30" spans="1:3" x14ac:dyDescent="0.25">
      <c r="A30" s="55" t="s">
        <v>7</v>
      </c>
      <c r="B30" s="53">
        <v>0</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1</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134</v>
      </c>
      <c r="B1" s="73" t="s">
        <v>111</v>
      </c>
      <c r="C1" s="74">
        <v>2018</v>
      </c>
    </row>
    <row r="2" spans="1:3" ht="18.75" x14ac:dyDescent="0.3">
      <c r="A2" s="75" t="s">
        <v>2</v>
      </c>
      <c r="B2" s="43" t="s">
        <v>3</v>
      </c>
      <c r="C2" s="29" t="s">
        <v>1</v>
      </c>
    </row>
    <row r="3" spans="1:3" x14ac:dyDescent="0.25">
      <c r="A3" s="76" t="s">
        <v>0</v>
      </c>
      <c r="B3" s="70">
        <v>99.7</v>
      </c>
      <c r="C3" s="29"/>
    </row>
    <row r="4" spans="1:3" x14ac:dyDescent="0.25">
      <c r="A4" s="77" t="s">
        <v>4</v>
      </c>
      <c r="B4" s="70">
        <v>1</v>
      </c>
      <c r="C4" s="29"/>
    </row>
    <row r="5" spans="1:3" x14ac:dyDescent="0.25">
      <c r="A5" s="77" t="s">
        <v>5</v>
      </c>
      <c r="B5" s="70">
        <v>1</v>
      </c>
      <c r="C5" s="29"/>
    </row>
    <row r="6" spans="1:3" x14ac:dyDescent="0.25">
      <c r="A6" s="77" t="s">
        <v>6</v>
      </c>
      <c r="B6" s="70">
        <v>2</v>
      </c>
      <c r="C6" s="29"/>
    </row>
    <row r="7" spans="1:3" x14ac:dyDescent="0.25">
      <c r="A7" s="77" t="s">
        <v>7</v>
      </c>
      <c r="B7" s="70">
        <v>0</v>
      </c>
      <c r="C7" s="29"/>
    </row>
    <row r="8" spans="1:3" x14ac:dyDescent="0.25">
      <c r="A8" s="77" t="s">
        <v>8</v>
      </c>
      <c r="B8" s="70">
        <v>0</v>
      </c>
      <c r="C8" s="29"/>
    </row>
    <row r="9" spans="1:3" x14ac:dyDescent="0.25">
      <c r="A9" s="77" t="s">
        <v>9</v>
      </c>
      <c r="B9" s="70">
        <v>1</v>
      </c>
      <c r="C9" s="29"/>
    </row>
    <row r="10" spans="1:3" x14ac:dyDescent="0.25">
      <c r="A10" s="77" t="s">
        <v>10</v>
      </c>
      <c r="B10" s="70">
        <v>0</v>
      </c>
      <c r="C10" s="29"/>
    </row>
    <row r="11" spans="1:3" x14ac:dyDescent="0.25">
      <c r="A11" s="77" t="s">
        <v>11</v>
      </c>
      <c r="B11" s="70">
        <v>0</v>
      </c>
      <c r="C11" s="29"/>
    </row>
    <row r="12" spans="1:3" x14ac:dyDescent="0.25">
      <c r="A12" s="77" t="s">
        <v>12</v>
      </c>
      <c r="B12" s="70">
        <v>0</v>
      </c>
      <c r="C12" s="29"/>
    </row>
    <row r="13" spans="1:3" x14ac:dyDescent="0.25">
      <c r="A13" s="77" t="s">
        <v>13</v>
      </c>
      <c r="B13" s="70">
        <v>0</v>
      </c>
      <c r="C13" s="29"/>
    </row>
    <row r="14" spans="1:3" x14ac:dyDescent="0.25">
      <c r="A14" s="77" t="s">
        <v>14</v>
      </c>
      <c r="B14" s="70">
        <v>5</v>
      </c>
      <c r="C14" s="29"/>
    </row>
    <row r="15" spans="1:3" x14ac:dyDescent="0.25">
      <c r="A15" s="77" t="s">
        <v>15</v>
      </c>
      <c r="B15" s="70">
        <v>0</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116</v>
      </c>
      <c r="B21" s="50" t="s">
        <v>3</v>
      </c>
      <c r="C21" s="51" t="s">
        <v>1</v>
      </c>
    </row>
    <row r="22" spans="1:3" x14ac:dyDescent="0.25">
      <c r="A22" s="52" t="s">
        <v>112</v>
      </c>
      <c r="B22" s="53">
        <v>1</v>
      </c>
      <c r="C22" s="54"/>
    </row>
    <row r="23" spans="1:3" x14ac:dyDescent="0.25">
      <c r="A23" s="52" t="s">
        <v>113</v>
      </c>
      <c r="B23" s="53">
        <v>2</v>
      </c>
      <c r="C23" s="54"/>
    </row>
    <row r="24" spans="1:3" x14ac:dyDescent="0.25">
      <c r="A24" s="52" t="s">
        <v>114</v>
      </c>
      <c r="B24" s="53">
        <v>0</v>
      </c>
      <c r="C24" s="54"/>
    </row>
    <row r="25" spans="1:3" x14ac:dyDescent="0.25">
      <c r="A25" s="52" t="s">
        <v>115</v>
      </c>
      <c r="B25" s="53">
        <v>3</v>
      </c>
      <c r="C25" s="54"/>
    </row>
    <row r="26" spans="1:3" x14ac:dyDescent="0.25">
      <c r="A26" s="52" t="s">
        <v>135</v>
      </c>
      <c r="B26" s="53">
        <v>2</v>
      </c>
      <c r="C26" s="54"/>
    </row>
    <row r="27" spans="1:3" x14ac:dyDescent="0.25">
      <c r="A27" s="55" t="s">
        <v>4</v>
      </c>
      <c r="B27" s="53">
        <v>3</v>
      </c>
      <c r="C27" s="54"/>
    </row>
    <row r="28" spans="1:3" x14ac:dyDescent="0.25">
      <c r="A28" s="55" t="s">
        <v>5</v>
      </c>
      <c r="B28" s="53">
        <v>2</v>
      </c>
      <c r="C28" s="54"/>
    </row>
    <row r="29" spans="1:3" x14ac:dyDescent="0.25">
      <c r="A29" s="55" t="s">
        <v>6</v>
      </c>
      <c r="B29" s="53">
        <v>2</v>
      </c>
      <c r="C29" s="54"/>
    </row>
    <row r="30" spans="1:3" x14ac:dyDescent="0.25">
      <c r="A30" s="55" t="s">
        <v>7</v>
      </c>
      <c r="B30" s="53">
        <v>0</v>
      </c>
      <c r="C30" s="54"/>
    </row>
    <row r="31" spans="1:3" x14ac:dyDescent="0.25">
      <c r="A31" s="55" t="s">
        <v>8</v>
      </c>
      <c r="B31" s="53">
        <v>0</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23" sqref="H23"/>
    </sheetView>
  </sheetViews>
  <sheetFormatPr defaultRowHeight="15" x14ac:dyDescent="0.25"/>
  <cols>
    <col min="1" max="1" width="32.42578125" customWidth="1"/>
    <col min="2" max="2" width="10.42578125" style="3" customWidth="1"/>
    <col min="3" max="3" width="120.7109375" customWidth="1"/>
  </cols>
  <sheetData>
    <row r="1" spans="1:3" ht="15.75" x14ac:dyDescent="0.25">
      <c r="A1" s="39" t="s">
        <v>133</v>
      </c>
      <c r="B1" s="40" t="s">
        <v>20</v>
      </c>
      <c r="C1" s="41">
        <v>2019</v>
      </c>
    </row>
    <row r="2" spans="1:3" ht="18.75" x14ac:dyDescent="0.3">
      <c r="A2" s="27" t="s">
        <v>2</v>
      </c>
      <c r="B2" s="42" t="s">
        <v>3</v>
      </c>
      <c r="C2" s="32" t="s">
        <v>1</v>
      </c>
    </row>
    <row r="3" spans="1:3" x14ac:dyDescent="0.25">
      <c r="A3" s="28" t="s">
        <v>0</v>
      </c>
      <c r="B3" s="43">
        <v>99.1</v>
      </c>
      <c r="C3" s="44"/>
    </row>
    <row r="4" spans="1:3" x14ac:dyDescent="0.25">
      <c r="A4" s="30" t="s">
        <v>4</v>
      </c>
      <c r="B4" s="43">
        <v>1</v>
      </c>
      <c r="C4" s="44"/>
    </row>
    <row r="5" spans="1:3" x14ac:dyDescent="0.25">
      <c r="A5" s="30" t="s">
        <v>5</v>
      </c>
      <c r="B5" s="43">
        <v>1</v>
      </c>
      <c r="C5" s="44"/>
    </row>
    <row r="6" spans="1:3" x14ac:dyDescent="0.25">
      <c r="A6" s="30" t="s">
        <v>6</v>
      </c>
      <c r="B6" s="43">
        <v>3</v>
      </c>
      <c r="C6" s="44"/>
    </row>
    <row r="7" spans="1:3" x14ac:dyDescent="0.25">
      <c r="A7" s="30" t="s">
        <v>7</v>
      </c>
      <c r="B7" s="43">
        <v>0</v>
      </c>
      <c r="C7" s="44"/>
    </row>
    <row r="8" spans="1:3" x14ac:dyDescent="0.25">
      <c r="A8" s="30" t="s">
        <v>8</v>
      </c>
      <c r="B8" s="43">
        <v>3</v>
      </c>
      <c r="C8" s="44"/>
    </row>
    <row r="9" spans="1:3" x14ac:dyDescent="0.25">
      <c r="A9" s="30" t="s">
        <v>9</v>
      </c>
      <c r="B9" s="43">
        <v>1</v>
      </c>
      <c r="C9" s="44"/>
    </row>
    <row r="10" spans="1:3" x14ac:dyDescent="0.25">
      <c r="A10" s="30" t="s">
        <v>10</v>
      </c>
      <c r="B10" s="43">
        <v>0</v>
      </c>
      <c r="C10" s="44"/>
    </row>
    <row r="11" spans="1:3" x14ac:dyDescent="0.25">
      <c r="A11" s="30" t="s">
        <v>11</v>
      </c>
      <c r="B11" s="43">
        <v>0</v>
      </c>
      <c r="C11" s="44"/>
    </row>
    <row r="12" spans="1:3" x14ac:dyDescent="0.25">
      <c r="A12" s="30" t="s">
        <v>12</v>
      </c>
      <c r="B12" s="43">
        <v>0</v>
      </c>
      <c r="C12" s="44"/>
    </row>
    <row r="13" spans="1:3" x14ac:dyDescent="0.25">
      <c r="A13" s="30" t="s">
        <v>13</v>
      </c>
      <c r="B13" s="43">
        <v>0</v>
      </c>
      <c r="C13" s="44"/>
    </row>
    <row r="14" spans="1:3" x14ac:dyDescent="0.25">
      <c r="A14" s="30" t="s">
        <v>14</v>
      </c>
      <c r="B14" s="43">
        <v>4</v>
      </c>
      <c r="C14" s="44"/>
    </row>
    <row r="15" spans="1:3" x14ac:dyDescent="0.25">
      <c r="A15" s="30" t="s">
        <v>15</v>
      </c>
      <c r="B15" s="43">
        <v>3</v>
      </c>
      <c r="C15" s="44"/>
    </row>
    <row r="16" spans="1:3" x14ac:dyDescent="0.25">
      <c r="A16" s="45" t="s">
        <v>16</v>
      </c>
      <c r="B16" s="43"/>
      <c r="C16" s="44"/>
    </row>
    <row r="17" spans="1:3" x14ac:dyDescent="0.25">
      <c r="A17" s="46" t="s">
        <v>17</v>
      </c>
      <c r="B17" s="43"/>
      <c r="C17" s="44"/>
    </row>
    <row r="18" spans="1:3" x14ac:dyDescent="0.25">
      <c r="A18" s="46" t="s">
        <v>18</v>
      </c>
      <c r="B18" s="43"/>
      <c r="C18" s="44"/>
    </row>
    <row r="19" spans="1:3" x14ac:dyDescent="0.25">
      <c r="A19" s="47" t="s">
        <v>19</v>
      </c>
      <c r="B19" s="48"/>
      <c r="C19" s="34"/>
    </row>
    <row r="20" spans="1:3" x14ac:dyDescent="0.25">
      <c r="A20" s="5"/>
      <c r="B20" s="6"/>
      <c r="C20" s="5"/>
    </row>
    <row r="21" spans="1:3" ht="18.75" x14ac:dyDescent="0.3">
      <c r="A21" s="49" t="s">
        <v>116</v>
      </c>
      <c r="B21" s="50" t="s">
        <v>3</v>
      </c>
      <c r="C21" s="51" t="s">
        <v>1</v>
      </c>
    </row>
    <row r="22" spans="1:3" x14ac:dyDescent="0.25">
      <c r="A22" s="52" t="s">
        <v>112</v>
      </c>
      <c r="B22" s="53">
        <v>1</v>
      </c>
      <c r="C22" s="54"/>
    </row>
    <row r="23" spans="1:3" x14ac:dyDescent="0.25">
      <c r="A23" s="52" t="s">
        <v>113</v>
      </c>
      <c r="B23" s="53">
        <v>3</v>
      </c>
      <c r="C23" s="54"/>
    </row>
    <row r="24" spans="1:3" x14ac:dyDescent="0.25">
      <c r="A24" s="52" t="s">
        <v>114</v>
      </c>
      <c r="B24" s="53">
        <v>1</v>
      </c>
      <c r="C24" s="54"/>
    </row>
    <row r="25" spans="1:3" x14ac:dyDescent="0.25">
      <c r="A25" s="52" t="s">
        <v>115</v>
      </c>
      <c r="B25" s="53">
        <v>2</v>
      </c>
      <c r="C25" s="54"/>
    </row>
    <row r="26" spans="1:3" x14ac:dyDescent="0.25">
      <c r="A26" s="52" t="s">
        <v>135</v>
      </c>
      <c r="B26" s="53">
        <v>2</v>
      </c>
      <c r="C26" s="54"/>
    </row>
    <row r="27" spans="1:3" x14ac:dyDescent="0.25">
      <c r="A27" s="55" t="s">
        <v>4</v>
      </c>
      <c r="B27" s="53">
        <v>3</v>
      </c>
      <c r="C27" s="54"/>
    </row>
    <row r="28" spans="1:3" x14ac:dyDescent="0.25">
      <c r="A28" s="55" t="s">
        <v>5</v>
      </c>
      <c r="B28" s="53">
        <v>5</v>
      </c>
      <c r="C28" s="54"/>
    </row>
    <row r="29" spans="1:3" x14ac:dyDescent="0.25">
      <c r="A29" s="55" t="s">
        <v>6</v>
      </c>
      <c r="B29" s="53">
        <v>3</v>
      </c>
      <c r="C29" s="54"/>
    </row>
    <row r="30" spans="1:3" x14ac:dyDescent="0.25">
      <c r="A30" s="55" t="s">
        <v>7</v>
      </c>
      <c r="B30" s="53">
        <v>1</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1</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Archived Data</vt:lpstr>
      <vt:lpstr>Summary</vt:lpstr>
      <vt:lpstr>September</vt:lpstr>
      <vt:lpstr>October</vt:lpstr>
      <vt:lpstr>November</vt:lpstr>
      <vt:lpstr>December</vt:lpstr>
      <vt:lpstr>January</vt:lpstr>
      <vt:lpstr>February</vt:lpstr>
      <vt:lpstr>March</vt:lpstr>
      <vt:lpstr>April</vt:lpstr>
      <vt:lpstr>May</vt:lpstr>
      <vt:lpstr>June</vt:lpstr>
      <vt:lpstr>July</vt:lpstr>
      <vt:lpstr>August</vt:lpstr>
      <vt:lpstr>Definitions</vt:lpstr>
      <vt:lpstr>Note</vt:lpstr>
      <vt:lpstr>'Archived Data'!Print_Area</vt:lpstr>
      <vt:lpstr>August!Print_Area</vt:lpstr>
      <vt:lpstr>July!Print_Area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2019-09-07T12:58:25Z</cp:lastPrinted>
  <dcterms:created xsi:type="dcterms:W3CDTF">2019-06-02T01:40:52Z</dcterms:created>
  <dcterms:modified xsi:type="dcterms:W3CDTF">2019-09-11T00:49:33Z</dcterms:modified>
</cp:coreProperties>
</file>