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BOARD Indicators Reports\05_June_2018_May 2019_Key Indicators_Monthly_Rolling_Final\"/>
    </mc:Choice>
  </mc:AlternateContent>
  <xr:revisionPtr revIDLastSave="0" documentId="8_{E609DDDB-8500-485F-A99B-A33C1E0B0D24}" xr6:coauthVersionLast="44" xr6:coauthVersionMax="44" xr10:uidLastSave="{00000000-0000-0000-0000-000000000000}"/>
  <bookViews>
    <workbookView xWindow="-120" yWindow="-120" windowWidth="29040" windowHeight="15840" xr2:uid="{E40E95A0-1013-4E22-8A80-B535A399005B}"/>
  </bookViews>
  <sheets>
    <sheet name="Archived Data" sheetId="14" r:id="rId1"/>
    <sheet name="Summary" sheetId="13" r:id="rId2"/>
    <sheet name="June" sheetId="9" r:id="rId3"/>
    <sheet name="July" sheetId="8" r:id="rId4"/>
    <sheet name="August" sheetId="7" r:id="rId5"/>
    <sheet name="September" sheetId="6" r:id="rId6"/>
    <sheet name="October" sheetId="5" r:id="rId7"/>
    <sheet name="November" sheetId="4" r:id="rId8"/>
    <sheet name="December" sheetId="3" r:id="rId9"/>
    <sheet name="January" sheetId="1" r:id="rId10"/>
    <sheet name="February" sheetId="2" r:id="rId11"/>
    <sheet name="March" sheetId="12" r:id="rId12"/>
    <sheet name="April" sheetId="11" r:id="rId13"/>
    <sheet name="May" sheetId="10" r:id="rId14"/>
    <sheet name="Definitions" sheetId="15" r:id="rId15"/>
    <sheet name="Notes" sheetId="16" r:id="rId16"/>
  </sheets>
  <definedNames>
    <definedName name="_xlnm.Print_Area" localSheetId="13">May!$A$1:$C$19</definedName>
    <definedName name="_xlnm.Print_Titles" localSheetId="14">Definitions!$1:$1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9" i="13" l="1"/>
  <c r="K20" i="13"/>
  <c r="K21" i="13"/>
  <c r="K22" i="13"/>
  <c r="K23" i="13"/>
  <c r="K24" i="13"/>
  <c r="K25" i="13"/>
  <c r="K26" i="13"/>
  <c r="K27" i="13"/>
  <c r="K28" i="13"/>
  <c r="K29" i="13"/>
  <c r="K30" i="13"/>
  <c r="K31" i="13"/>
  <c r="K18" i="13"/>
  <c r="L31" i="13" l="1"/>
  <c r="M31" i="13"/>
  <c r="B31" i="13"/>
  <c r="C31" i="13"/>
  <c r="D31" i="13"/>
  <c r="E31" i="13"/>
  <c r="F31" i="13"/>
  <c r="G31" i="13"/>
  <c r="H31" i="13"/>
  <c r="I31" i="13"/>
  <c r="J31" i="13"/>
  <c r="N31" i="13" l="1"/>
  <c r="O31" i="13"/>
  <c r="J19" i="13"/>
  <c r="J20" i="13"/>
  <c r="J21" i="13"/>
  <c r="J22" i="13"/>
  <c r="J23" i="13"/>
  <c r="J24" i="13"/>
  <c r="J25" i="13"/>
  <c r="J26" i="13"/>
  <c r="J27" i="13"/>
  <c r="J28" i="13"/>
  <c r="J29" i="13"/>
  <c r="J30" i="13"/>
  <c r="I19" i="13"/>
  <c r="I20" i="13"/>
  <c r="I21" i="13"/>
  <c r="I22" i="13"/>
  <c r="I23" i="13"/>
  <c r="I24" i="13"/>
  <c r="I25" i="13"/>
  <c r="I26" i="13"/>
  <c r="I27" i="13"/>
  <c r="I28" i="13"/>
  <c r="I29" i="13"/>
  <c r="I30" i="13"/>
  <c r="H19" i="13"/>
  <c r="H20" i="13"/>
  <c r="H21" i="13"/>
  <c r="H22" i="13"/>
  <c r="H23" i="13"/>
  <c r="H24" i="13"/>
  <c r="H25" i="13"/>
  <c r="H26" i="13"/>
  <c r="H27" i="13"/>
  <c r="H28" i="13"/>
  <c r="H29" i="13"/>
  <c r="H30" i="13"/>
  <c r="G19" i="13"/>
  <c r="G20" i="13"/>
  <c r="G21" i="13"/>
  <c r="G22" i="13"/>
  <c r="G23" i="13"/>
  <c r="G24" i="13"/>
  <c r="G25" i="13"/>
  <c r="G26" i="13"/>
  <c r="G27" i="13"/>
  <c r="G28" i="13"/>
  <c r="G29" i="13"/>
  <c r="G30" i="13"/>
  <c r="F19" i="13"/>
  <c r="F20" i="13"/>
  <c r="F21" i="13"/>
  <c r="F22" i="13"/>
  <c r="F23" i="13"/>
  <c r="F24" i="13"/>
  <c r="F25" i="13"/>
  <c r="F26" i="13"/>
  <c r="F27" i="13"/>
  <c r="F28" i="13"/>
  <c r="F29" i="13"/>
  <c r="F30" i="13"/>
  <c r="E19" i="13"/>
  <c r="E20" i="13"/>
  <c r="E21" i="13"/>
  <c r="E22" i="13"/>
  <c r="E23" i="13"/>
  <c r="E24" i="13"/>
  <c r="E25" i="13"/>
  <c r="E26" i="13"/>
  <c r="E27" i="13"/>
  <c r="E28" i="13"/>
  <c r="E29" i="13"/>
  <c r="E30" i="13"/>
  <c r="D19" i="13"/>
  <c r="D20" i="13"/>
  <c r="D21" i="13"/>
  <c r="D22" i="13"/>
  <c r="D23" i="13"/>
  <c r="D24" i="13"/>
  <c r="D25" i="13"/>
  <c r="D26" i="13"/>
  <c r="D27" i="13"/>
  <c r="D28" i="13"/>
  <c r="D29" i="13"/>
  <c r="D30" i="13"/>
  <c r="C19" i="13"/>
  <c r="C20" i="13"/>
  <c r="C21" i="13"/>
  <c r="C22" i="13"/>
  <c r="C23" i="13"/>
  <c r="C24" i="13"/>
  <c r="C25" i="13"/>
  <c r="C26" i="13"/>
  <c r="C27" i="13"/>
  <c r="C28" i="13"/>
  <c r="C29" i="13"/>
  <c r="C30" i="13"/>
  <c r="B19" i="13"/>
  <c r="B20" i="13"/>
  <c r="B21" i="13"/>
  <c r="B22" i="13"/>
  <c r="B23" i="13"/>
  <c r="B24" i="13"/>
  <c r="B25" i="13"/>
  <c r="B26" i="13"/>
  <c r="B27" i="13"/>
  <c r="B28" i="13"/>
  <c r="B29" i="13"/>
  <c r="B30" i="13"/>
  <c r="M19" i="13"/>
  <c r="M20" i="13"/>
  <c r="M21" i="13"/>
  <c r="M22" i="13"/>
  <c r="M23" i="13"/>
  <c r="M24" i="13"/>
  <c r="M25" i="13"/>
  <c r="M26" i="13"/>
  <c r="M27" i="13"/>
  <c r="M28" i="13"/>
  <c r="M29" i="13"/>
  <c r="M30" i="13"/>
  <c r="L19" i="13"/>
  <c r="L20" i="13"/>
  <c r="L21" i="13"/>
  <c r="L22" i="13"/>
  <c r="L23" i="13"/>
  <c r="L24" i="13"/>
  <c r="L25" i="13"/>
  <c r="L26" i="13"/>
  <c r="L27" i="13"/>
  <c r="L28" i="13"/>
  <c r="L29" i="13"/>
  <c r="L30" i="13"/>
  <c r="J18" i="13"/>
  <c r="I18" i="13"/>
  <c r="H18" i="13"/>
  <c r="G18" i="13"/>
  <c r="F18" i="13"/>
  <c r="E18" i="13"/>
  <c r="D18" i="13"/>
  <c r="C18" i="13"/>
  <c r="B18" i="13"/>
  <c r="M18" i="13"/>
  <c r="L18" i="13"/>
  <c r="J15" i="13"/>
  <c r="J4" i="13"/>
  <c r="J5" i="13"/>
  <c r="J6" i="13"/>
  <c r="J7" i="13"/>
  <c r="J8" i="13"/>
  <c r="J9" i="13"/>
  <c r="J10" i="13"/>
  <c r="J11" i="13"/>
  <c r="J12" i="13"/>
  <c r="J13" i="13"/>
  <c r="J14" i="13"/>
  <c r="J3" i="13"/>
  <c r="I4" i="13"/>
  <c r="I5" i="13"/>
  <c r="I6" i="13"/>
  <c r="I7" i="13"/>
  <c r="I8" i="13"/>
  <c r="I9" i="13"/>
  <c r="I10" i="13"/>
  <c r="I11" i="13"/>
  <c r="I12" i="13"/>
  <c r="I13" i="13"/>
  <c r="I14" i="13"/>
  <c r="I15" i="13"/>
  <c r="I3" i="13"/>
  <c r="H4" i="13"/>
  <c r="H5" i="13"/>
  <c r="H6" i="13"/>
  <c r="H7" i="13"/>
  <c r="H8" i="13"/>
  <c r="H9" i="13"/>
  <c r="H10" i="13"/>
  <c r="H11" i="13"/>
  <c r="H12" i="13"/>
  <c r="H13" i="13"/>
  <c r="H14" i="13"/>
  <c r="H15" i="13"/>
  <c r="H3" i="13"/>
  <c r="G4" i="13"/>
  <c r="G5" i="13"/>
  <c r="G6" i="13"/>
  <c r="G7" i="13"/>
  <c r="G8" i="13"/>
  <c r="G9" i="13"/>
  <c r="G10" i="13"/>
  <c r="G11" i="13"/>
  <c r="G12" i="13"/>
  <c r="G13" i="13"/>
  <c r="G14" i="13"/>
  <c r="G15" i="13"/>
  <c r="G3" i="13"/>
  <c r="F4" i="13"/>
  <c r="F5" i="13"/>
  <c r="F6" i="13"/>
  <c r="F7" i="13"/>
  <c r="F8" i="13"/>
  <c r="F9" i="13"/>
  <c r="F10" i="13"/>
  <c r="F11" i="13"/>
  <c r="F12" i="13"/>
  <c r="F13" i="13"/>
  <c r="F14" i="13"/>
  <c r="F15" i="13"/>
  <c r="F3" i="13"/>
  <c r="E4" i="13"/>
  <c r="E5" i="13"/>
  <c r="E6" i="13"/>
  <c r="E7" i="13"/>
  <c r="E8" i="13"/>
  <c r="E9" i="13"/>
  <c r="E10" i="13"/>
  <c r="E11" i="13"/>
  <c r="E12" i="13"/>
  <c r="E13" i="13"/>
  <c r="E14" i="13"/>
  <c r="E15" i="13"/>
  <c r="E3" i="13"/>
  <c r="D4" i="13"/>
  <c r="D5" i="13"/>
  <c r="D6" i="13"/>
  <c r="D7" i="13"/>
  <c r="D8" i="13"/>
  <c r="D9" i="13"/>
  <c r="D10" i="13"/>
  <c r="D11" i="13"/>
  <c r="D12" i="13"/>
  <c r="D13" i="13"/>
  <c r="D14" i="13"/>
  <c r="D15" i="13"/>
  <c r="D3" i="13"/>
  <c r="C4" i="13"/>
  <c r="C5" i="13"/>
  <c r="C6" i="13"/>
  <c r="C7" i="13"/>
  <c r="C8" i="13"/>
  <c r="C9" i="13"/>
  <c r="C10" i="13"/>
  <c r="C11" i="13"/>
  <c r="C12" i="13"/>
  <c r="C13" i="13"/>
  <c r="C14" i="13"/>
  <c r="C15" i="13"/>
  <c r="C3" i="13"/>
  <c r="B4" i="13"/>
  <c r="B5" i="13"/>
  <c r="B6" i="13"/>
  <c r="B7" i="13"/>
  <c r="B8" i="13"/>
  <c r="B9" i="13"/>
  <c r="B10" i="13"/>
  <c r="B11" i="13"/>
  <c r="B12" i="13"/>
  <c r="B13" i="13"/>
  <c r="B14" i="13"/>
  <c r="B15" i="13"/>
  <c r="B3" i="13"/>
  <c r="M4" i="13"/>
  <c r="M5" i="13"/>
  <c r="M6" i="13"/>
  <c r="M7" i="13"/>
  <c r="M8" i="13"/>
  <c r="M9" i="13"/>
  <c r="M10" i="13"/>
  <c r="M11" i="13"/>
  <c r="M12" i="13"/>
  <c r="M13" i="13"/>
  <c r="M14" i="13"/>
  <c r="M15" i="13"/>
  <c r="M3" i="13"/>
  <c r="L4" i="13"/>
  <c r="L5" i="13"/>
  <c r="L6" i="13"/>
  <c r="L7" i="13"/>
  <c r="L8" i="13"/>
  <c r="L9" i="13"/>
  <c r="L10" i="13"/>
  <c r="L11" i="13"/>
  <c r="L12" i="13"/>
  <c r="L13" i="13"/>
  <c r="L14" i="13"/>
  <c r="L15" i="13"/>
  <c r="L3" i="13"/>
  <c r="K4" i="13"/>
  <c r="K5" i="13"/>
  <c r="K6" i="13"/>
  <c r="K7" i="13"/>
  <c r="K8" i="13"/>
  <c r="K9" i="13"/>
  <c r="K10" i="13"/>
  <c r="K11" i="13"/>
  <c r="K12" i="13"/>
  <c r="K13" i="13"/>
  <c r="K14" i="13"/>
  <c r="K15" i="13"/>
  <c r="K3" i="13"/>
  <c r="O3" i="13" l="1"/>
  <c r="N19" i="13"/>
  <c r="O19" i="13"/>
  <c r="O28" i="13"/>
  <c r="N28" i="13"/>
  <c r="N27" i="13"/>
  <c r="O27" i="13"/>
  <c r="O25" i="13"/>
  <c r="N25" i="13"/>
  <c r="O23" i="13"/>
  <c r="N23" i="13"/>
  <c r="O21" i="13"/>
  <c r="N21" i="13"/>
  <c r="O22" i="13"/>
  <c r="N22" i="13"/>
  <c r="N20" i="13"/>
  <c r="O20" i="13"/>
  <c r="N24" i="13"/>
  <c r="O24" i="13"/>
  <c r="N26" i="13"/>
  <c r="O26" i="13"/>
  <c r="O30" i="13"/>
  <c r="N30" i="13"/>
  <c r="O29" i="13"/>
  <c r="N29" i="13"/>
  <c r="N18" i="13"/>
  <c r="O18" i="13"/>
  <c r="N8" i="13"/>
  <c r="O8" i="13"/>
  <c r="N7" i="13"/>
  <c r="O7" i="13"/>
  <c r="N6" i="13"/>
  <c r="O6" i="13"/>
  <c r="N12" i="13"/>
  <c r="O12" i="13"/>
  <c r="O4" i="13"/>
  <c r="N4" i="13"/>
  <c r="N15" i="13"/>
  <c r="O15" i="13"/>
  <c r="N5" i="13"/>
  <c r="O5" i="13"/>
  <c r="N14" i="13"/>
  <c r="O14" i="13"/>
  <c r="O13" i="13"/>
  <c r="N13" i="13"/>
  <c r="N11" i="13"/>
  <c r="O11" i="13"/>
  <c r="N10" i="13"/>
  <c r="O10" i="13"/>
  <c r="N9" i="13"/>
  <c r="O9" i="13"/>
</calcChain>
</file>

<file path=xl/sharedStrings.xml><?xml version="1.0" encoding="utf-8"?>
<sst xmlns="http://schemas.openxmlformats.org/spreadsheetml/2006/main" count="753" uniqueCount="197">
  <si>
    <t>% Monthly Occupancy</t>
  </si>
  <si>
    <t>Narrative</t>
  </si>
  <si>
    <t>Long Term Care Indicators</t>
  </si>
  <si>
    <t>Number</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</si>
  <si>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</si>
  <si>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</si>
  <si>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</si>
  <si>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</si>
  <si>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</si>
  <si>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</si>
  <si>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</si>
  <si>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</si>
  <si>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</si>
  <si>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</si>
  <si>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</si>
  <si>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</si>
  <si>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</si>
  <si>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</si>
  <si>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</si>
  <si>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</si>
  <si>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Parkwood Suites Indicators</t>
  </si>
  <si>
    <t>March</t>
  </si>
  <si>
    <t>April</t>
  </si>
  <si>
    <t>May</t>
  </si>
  <si>
    <t>June</t>
  </si>
  <si>
    <t>July</t>
  </si>
  <si>
    <t>August</t>
  </si>
  <si>
    <t>Column1</t>
  </si>
  <si>
    <t>Column2</t>
  </si>
  <si>
    <t>Column3</t>
  </si>
  <si>
    <t>Column4</t>
  </si>
  <si>
    <t>Column5</t>
  </si>
  <si>
    <t>Column6</t>
  </si>
  <si>
    <t>Column7</t>
  </si>
  <si>
    <t>Column8</t>
  </si>
  <si>
    <t>Column9</t>
  </si>
  <si>
    <t>Column10</t>
  </si>
  <si>
    <t>Column11</t>
  </si>
  <si>
    <t>Column12</t>
  </si>
  <si>
    <t xml:space="preserve">Rolling Data Archive </t>
  </si>
  <si>
    <t>Monthly Average for Year Ending</t>
  </si>
  <si>
    <t>Parkwood Mennonite Home</t>
  </si>
  <si>
    <t># Monthly Occupancy GH (18)</t>
  </si>
  <si>
    <t># Monthly Occupancy Suites (77)</t>
  </si>
  <si>
    <t>one LTC/ one deceased/ one GH tenant to LTC home technically not vacant</t>
  </si>
  <si>
    <t xml:space="preserve">Code Blue </t>
  </si>
  <si>
    <t>one RPN for mat leave coverage; one PT night line coverage; one casual for summer coverage</t>
  </si>
  <si>
    <t>one staff left to do education for Canadian RPN registration</t>
  </si>
  <si>
    <t xml:space="preserve">All but one staff attended mandatory staff education 4hr sessions of which Dir Ret hosted a session (x4) to review all code policies as per RHA; successful recipient of 3  eight week summer student grants (Care Attendant to work on floor with nursing staff, Wellness Centre and horticulture to work with rec and some garden maintenance); </t>
  </si>
  <si>
    <t>3 staff performance reviews done; successful attendance at Goodbye Tea for Pastor Bev; Volunteer Breakfast; Maintenance staff attended Public Health pool education day; CEO first Coffee Corner with residents;  RemedyRx biannual audit completed with no major issues</t>
  </si>
  <si>
    <t>96% - no issues or concerns, long wait list.  Some challenges in filling beds d/t several applications not ready for LTC or they have choosen another LTC Home.</t>
  </si>
  <si>
    <t>4 new admissions from: home, hospice, hospital and Garden Home.</t>
  </si>
  <si>
    <t>4 deaths - no concerns</t>
  </si>
  <si>
    <t>none</t>
  </si>
  <si>
    <t>none this month…Code Grey and Black scheduled for next month</t>
  </si>
  <si>
    <t>3 - days, evening and nights</t>
  </si>
  <si>
    <t xml:space="preserve">Retirement of Bev Suderman Gladwell open party in Fellowship Hall.  Mandatory education days occurred over 2 days in April (9th and 17th) for all staff.  </t>
  </si>
  <si>
    <t>Parkwood Monthly - Key Performance - 2019</t>
  </si>
  <si>
    <t>Index</t>
  </si>
  <si>
    <t>Long Term Care Residents</t>
  </si>
  <si>
    <t>Employees</t>
  </si>
  <si>
    <t>Retirement Suites Tenants</t>
  </si>
  <si>
    <t>Garden Home</t>
  </si>
  <si>
    <t>Occupancy / Vacant  - Long Term Care</t>
  </si>
  <si>
    <t xml:space="preserve">Occupancy / Vacant -  Retirement Suites </t>
  </si>
  <si>
    <t># of Vacant Suites at month end</t>
  </si>
  <si>
    <t>Occupancy / Vacant -  Garden Homes</t>
  </si>
  <si>
    <t># Vacant Garden Homes at month end</t>
  </si>
  <si>
    <t># of new admissions for the current month</t>
  </si>
  <si>
    <t>Code Training</t>
  </si>
  <si>
    <r>
      <t xml:space="preserve"># of emergency training completed each month
Code description to be noted in narrative  
All nine (9) Codes to be completed annually. </t>
    </r>
    <r>
      <rPr>
        <sz val="11"/>
        <color rgb="FFFF0000"/>
        <rFont val="Calibri"/>
        <family val="2"/>
        <scheme val="minor"/>
      </rPr>
      <t xml:space="preserve"> 
(u:drive annual program reviews/schedule of emergency codes 2019)</t>
    </r>
  </si>
  <si>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</si>
  <si>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</si>
  <si>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</si>
  <si>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t>4)     Yellow – Missing</t>
  </si>
  <si>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</si>
  <si>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</si>
  <si>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</si>
  <si>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</si>
  <si>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</si>
  <si>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</si>
  <si>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</si>
  <si>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</si>
  <si>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</si>
  <si>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</si>
  <si>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</si>
  <si>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</si>
  <si>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</si>
  <si>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</si>
  <si>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</si>
  <si>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</si>
  <si>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</si>
  <si>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</si>
  <si>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</si>
  <si>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</si>
  <si>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</si>
  <si>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</si>
  <si>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</si>
  <si>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</si>
  <si>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</si>
  <si>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</si>
  <si>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</si>
  <si>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</si>
  <si>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</si>
  <si>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</si>
  <si>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</si>
  <si>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</si>
  <si>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</si>
  <si>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</si>
  <si>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</si>
  <si>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</si>
  <si>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</si>
  <si>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</si>
  <si>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</si>
  <si>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</si>
  <si>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</si>
  <si>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</si>
  <si>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</si>
  <si>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</si>
  <si>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</si>
  <si>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</si>
  <si>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</si>
  <si>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</si>
  <si>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</si>
  <si>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</si>
  <si>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</si>
  <si>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</si>
  <si>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</si>
  <si>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</si>
  <si>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</si>
  <si>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</si>
  <si>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</si>
  <si>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</si>
  <si>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</si>
  <si>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r>
      <t xml:space="preserve">Long Term Care Occupancy Rate in %
 </t>
    </r>
    <r>
      <rPr>
        <sz val="11"/>
        <color rgb="FFFF0000"/>
        <rFont val="Calibri"/>
        <family val="2"/>
        <scheme val="minor"/>
      </rPr>
      <t>(PCC- Admin Reports-Occupancy Reports Ontario)</t>
    </r>
  </si>
  <si>
    <t>Sept.</t>
  </si>
  <si>
    <t>Oct.</t>
  </si>
  <si>
    <t>Nov.</t>
  </si>
  <si>
    <t>Dec.</t>
  </si>
  <si>
    <t>Jan.</t>
  </si>
  <si>
    <t>Feb.</t>
  </si>
  <si>
    <t>12 
Month Sum</t>
  </si>
  <si>
    <t>Unable to run report through GoldCare due to GoldCare changes</t>
  </si>
  <si>
    <t>Recruitment of Glenda Ribey as PMH Interim Chaplain - orientation completed in April, ready to assume position on May 1st.  Previous student of Bev and knows PMH well. Volunteer appreciation breakfast was held in April with education focussing on Dementia Care.</t>
  </si>
  <si>
    <t xml:space="preserve">33 Suites residents without Dr. as Dr. Wismer retires; first time turning down family for holiday Sunday meal guest bookings due to more residents staying at Parkwood and family coming in dining room was full. </t>
  </si>
  <si>
    <t>Apr.
2019</t>
  </si>
  <si>
    <t>May
2019</t>
  </si>
  <si>
    <t>June
2018</t>
  </si>
  <si>
    <t>Aug.
2018</t>
  </si>
  <si>
    <t>Sept
2018</t>
  </si>
  <si>
    <t>Oct.
2018</t>
  </si>
  <si>
    <t>Nov. 
2018</t>
  </si>
  <si>
    <t>Dec.
2018</t>
  </si>
  <si>
    <t>Jul.
2018</t>
  </si>
  <si>
    <t>Jan.
2019</t>
  </si>
  <si>
    <t>Feb.
2019</t>
  </si>
  <si>
    <t>Mar.
2019</t>
  </si>
  <si>
    <t>July
2018</t>
  </si>
  <si>
    <t>Sept.
2018</t>
  </si>
  <si>
    <t>Nov.
2018</t>
  </si>
  <si>
    <t>March
2019</t>
  </si>
  <si>
    <t>April
2019</t>
  </si>
  <si>
    <t>None</t>
  </si>
  <si>
    <t>99% for the month. No concerns.</t>
  </si>
  <si>
    <t>3 all shifts</t>
  </si>
  <si>
    <t>Negotiation of service agreement with ES Manager, will provide 1 week more than ESA requires. One LTD employee requesting to come back on modified duties after 2 years of on LTD and 6 months on modified duties with WSIB - referred to HR Lawyer.</t>
  </si>
  <si>
    <t>Elaine. Attended the Hicks Morley HR review. Memorial service at PMH - first for new interim chaplain - she did great. Good turnout 60+ family, friends and residents.</t>
  </si>
  <si>
    <t>3 admissions all from a home environment. All crisis admissions with behaviours, one admission requiring extra 1:1 care.</t>
  </si>
  <si>
    <t>No coded done this month…8 codes done since Jan. 1, 2019 (white, blue, orange, brown and loss of essential services 2/3 shifts).</t>
  </si>
  <si>
    <t>2 Grievances - one group re. job allocation and posting of jobs; one individual: failed to be called for an overtime shift. Both grievances denied. Not enough information provided. Booked to meet with Union Steward on Wed., June 5th; she cancelled. Spoke to Local Manager - no grievances were filed with the local.</t>
  </si>
  <si>
    <t>Increased staffing to cover vacation request for the summer.</t>
  </si>
  <si>
    <t>No terminations, a few staff off on medical leave.</t>
  </si>
  <si>
    <t>Code Yellow</t>
  </si>
  <si>
    <t>Our first WSIB resident who has private care paid from WSIB not LHIN; FMH finance bills WSIB direct for payment.</t>
  </si>
  <si>
    <t>Director Ret. attended iTACIT training x2; 1 staff performance review completed; Director Ret. attended PMH/FMH Leadership Day; Director Ret. attended an information strategic planning meeting regarding technology with RemedyRX; Dir. Ret. attended bi-annual Parkwood Memorial; Dir. Ret. attended CEO hosted staff information meeting.</t>
  </si>
  <si>
    <t>April
Number</t>
  </si>
  <si>
    <t>May
Number</t>
  </si>
  <si>
    <t>April, 2019 Narrative</t>
  </si>
  <si>
    <t>12
 Month Average</t>
  </si>
  <si>
    <t>2019
May</t>
  </si>
  <si>
    <t>2019
April</t>
  </si>
  <si>
    <t xml:space="preserve">IT student at Parkwood for the month, looked at options for software to track volunteer hours, schedules, training and required documentation - Logistics - Volunteer Manager Software Solutions was the preferred software (will share info. with FMH). Looking at a free 30 day trial and implementation in August. iTACIT education for administrators and coordinators completed x2 sessions. 3rd and final session booked June 17th. Soft launch during staff appreciation day in July. Had launch by September 1. Met with RemeyRx to develop a roadmap on implementation of next steps for Parkwood. Met with St. Louis to build relations.
</t>
  </si>
  <si>
    <t>No grievances - one letter received from staff about items that need to be addressed in Bauman Homestead.  Items on the list are being reviewed and concerns are being addressed.  Clinical Coordinator - JoAnn Guerrero's office moved to BH to add extra supports in BH.</t>
  </si>
  <si>
    <t>May 2019  Narrative</t>
  </si>
  <si>
    <t>May 2019 Narrative</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</si>
  <si>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</si>
  <si>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</si>
  <si>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</si>
  <si>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</si>
  <si>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</si>
  <si>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</si>
  <si>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7. Print Summary sheet for the Board.</t>
  </si>
  <si>
    <t>8. Print the updated Data &amp; Narrative received from ED.</t>
  </si>
  <si>
    <t>Instructions</t>
  </si>
  <si>
    <t>6. Copy 12 Month Average to the sheet titled 'Archive Data' and save as 'Values'.</t>
  </si>
  <si>
    <t>GH tenants had their monthly meeting with guests CEO ES and DBS, Chris B providing an update on Parkwood Strategic Planning and GH financials; Secured new Dr. to start June 6: Dr. Maryam Woldeyohannes; hired 3 summer students to start late June - one is a partnership with Laurier co-op that will pay for a 2 week extension onto the summer student grant making one student's time with us 10 weeks instead of 8; volunteers, organized by Vol. Coord., planted all the plants in front of building with the residents making our curb appeal beautiful.</t>
  </si>
  <si>
    <t>LHIN Case Manager announced her retirement in June; CarePartners lead for Suites reassigned again - we have never had a consistent contact person for even a year at a time; Maintenance staffing issues causing delays in room turnovers; RPN mat. leave started earlier than hoped (baby boy arrived safe and healthy); multiple water issue repairs completed in 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</si>
</sst>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1"/>
      <color rgb="FFFFFF00"/>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11"/>
      <color theme="0"/>
      <name val="Calibri"/>
      <family val="2"/>
      <scheme val="minor"/>
    </font>
    <font>
      <sz val="8"/>
      <name val="Calibri"/>
      <family val="2"/>
      <scheme val="minor"/>
    </font>
    <font>
      <b/>
      <i/>
      <sz val="11"/>
      <color theme="1"/>
      <name val="Calibri"/>
      <family val="2"/>
      <scheme val="minor"/>
    </font>
    <font>
      <b/>
      <sz val="18"/>
      <color theme="1"/>
      <name val="Calibri"/>
      <family val="2"/>
      <scheme val="minor"/>
    </font>
  </fonts>
  <fills count="11">
    <fill>
      <patternFill patternType="none"/>
    </fill>
    <fill>
      <patternFill patternType="gray125"/>
    </fill>
    <fill>
      <patternFill patternType="solid">
        <fgColor theme="9"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9"/>
        <bgColor theme="9"/>
      </patternFill>
    </fill>
    <fill>
      <patternFill patternType="solid">
        <fgColor theme="9" tint="0.59999389629810485"/>
        <bgColor theme="9" tint="0.79998168889431442"/>
      </patternFill>
    </fill>
    <fill>
      <patternFill patternType="solid">
        <fgColor theme="9" tint="-0.249977111117893"/>
        <bgColor theme="9"/>
      </patternFill>
    </fill>
  </fills>
  <borders count="42">
    <border>
      <left/>
      <right/>
      <top/>
      <bottom/>
      <diagonal/>
    </border>
    <border>
      <left style="thin">
        <color theme="9" tint="-0.24994659260841701"/>
      </left>
      <right style="thin">
        <color theme="9" tint="-0.24994659260841701"/>
      </right>
      <top/>
      <bottom/>
      <diagonal/>
    </border>
    <border>
      <left style="medium">
        <color theme="6" tint="-0.24994659260841701"/>
      </left>
      <right/>
      <top style="medium">
        <color theme="6" tint="-0.24994659260841701"/>
      </top>
      <bottom/>
      <diagonal/>
    </border>
    <border>
      <left/>
      <right/>
      <top style="medium">
        <color theme="6" tint="-0.24994659260841701"/>
      </top>
      <bottom/>
      <diagonal/>
    </border>
    <border>
      <left/>
      <right style="medium">
        <color theme="6" tint="-0.24994659260841701"/>
      </right>
      <top style="medium">
        <color theme="6" tint="-0.24994659260841701"/>
      </top>
      <bottom/>
      <diagonal/>
    </border>
    <border>
      <left style="medium">
        <color theme="6" tint="-0.24994659260841701"/>
      </left>
      <right/>
      <top/>
      <bottom/>
      <diagonal/>
    </border>
    <border>
      <left/>
      <right style="medium">
        <color theme="6" tint="-0.24994659260841701"/>
      </right>
      <top/>
      <bottom/>
      <diagonal/>
    </border>
    <border>
      <left style="medium">
        <color theme="6" tint="-0.2499465926084170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theme="6" tint="-0.24994659260841701"/>
      </right>
      <top/>
      <bottom style="dotted">
        <color auto="1"/>
      </bottom>
      <diagonal/>
    </border>
    <border>
      <left style="medium">
        <color theme="6" tint="-0.2499465926084170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theme="6" tint="-0.24994659260841701"/>
      </right>
      <top style="dotted">
        <color auto="1"/>
      </top>
      <bottom style="dotted">
        <color auto="1"/>
      </bottom>
      <diagonal/>
    </border>
    <border>
      <left style="medium">
        <color theme="6" tint="-0.2499465926084170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medium">
        <color theme="6" tint="-0.24994659260841701"/>
      </right>
      <top style="dotted">
        <color auto="1"/>
      </top>
      <bottom style="double">
        <color auto="1"/>
      </bottom>
      <diagonal/>
    </border>
    <border>
      <left style="medium">
        <color theme="6" tint="-0.24994659260841701"/>
      </left>
      <right/>
      <top style="double">
        <color auto="1"/>
      </top>
      <bottom/>
      <diagonal/>
    </border>
    <border>
      <left/>
      <right/>
      <top style="double">
        <color auto="1"/>
      </top>
      <bottom/>
      <diagonal/>
    </border>
    <border>
      <left/>
      <right style="medium">
        <color theme="6" tint="-0.24994659260841701"/>
      </right>
      <top style="double">
        <color auto="1"/>
      </top>
      <bottom/>
      <diagonal/>
    </border>
    <border>
      <left style="medium">
        <color theme="6" tint="-0.24994659260841701"/>
      </left>
      <right/>
      <top/>
      <bottom style="medium">
        <color theme="6" tint="-0.24994659260841701"/>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
      <left/>
      <right/>
      <top style="medium">
        <color theme="0" tint="-0.24994659260841701"/>
      </top>
      <bottom/>
      <diagonal/>
    </border>
    <border>
      <left style="medium">
        <color theme="6" tint="-0.24994659260841701"/>
      </left>
      <right/>
      <top style="medium">
        <color theme="0" tint="-0.24994659260841701"/>
      </top>
      <bottom/>
      <diagonal/>
    </border>
    <border>
      <left/>
      <right style="medium">
        <color theme="6" tint="-0.24994659260841701"/>
      </right>
      <top style="medium">
        <color theme="0" tint="-0.24994659260841701"/>
      </top>
      <bottom/>
      <diagonal/>
    </border>
    <border>
      <left style="thin">
        <color theme="5" tint="-0.24994659260841701"/>
      </left>
      <right style="thin">
        <color theme="5" tint="-0.24994659260841701"/>
      </right>
      <top/>
      <bottom/>
      <diagonal/>
    </border>
    <border>
      <left style="thin">
        <color theme="5" tint="-0.24994659260841701"/>
      </left>
      <right/>
      <top/>
      <bottom/>
      <diagonal/>
    </border>
    <border>
      <left/>
      <right style="thin">
        <color theme="5" tint="-0.24994659260841701"/>
      </right>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right style="thin">
        <color theme="9" tint="-0.24994659260841701"/>
      </right>
      <top/>
      <bottom style="thin">
        <color theme="9" tint="-0.24994659260841701"/>
      </bottom>
      <diagonal/>
    </border>
    <border>
      <left style="thin">
        <color theme="9" tint="-0.24994659260841701"/>
      </left>
      <right style="thin">
        <color theme="9" tint="-0.24994659260841701"/>
      </right>
      <top/>
      <bottom style="thin">
        <color theme="9" tint="-0.24994659260841701"/>
      </bottom>
      <diagonal/>
    </border>
    <border>
      <left style="thin">
        <color theme="9" tint="-0.24994659260841701"/>
      </left>
      <right/>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top style="thin">
        <color theme="9" tint="-0.24994659260841701"/>
      </top>
      <bottom/>
      <diagonal/>
    </border>
    <border>
      <left/>
      <right/>
      <top style="thin">
        <color theme="9" tint="-0.24994659260841701"/>
      </top>
      <bottom/>
      <diagonal/>
    </border>
    <border>
      <left/>
      <right/>
      <top/>
      <bottom style="thin">
        <color theme="9" tint="-0.24994659260841701"/>
      </bottom>
      <diagonal/>
    </border>
    <border>
      <left/>
      <right/>
      <top style="thin">
        <color theme="9" tint="-0.24994659260841701"/>
      </top>
      <bottom style="thin">
        <color theme="9" tint="-0.24994659260841701"/>
      </bottom>
      <diagonal/>
    </border>
    <border>
      <left style="thin">
        <color theme="9" tint="-0.24994659260841701"/>
      </left>
      <right/>
      <top/>
      <bottom/>
      <diagonal/>
    </border>
    <border>
      <left/>
      <right style="thin">
        <color theme="9" tint="-0.24994659260841701"/>
      </right>
      <top/>
      <bottom/>
      <diagonal/>
    </border>
  </borders>
  <cellStyleXfs count="1">
    <xf numFmtId="0" fontId="0" fillId="0" borderId="0"/>
  </cellStyleXfs>
  <cellXfs count="209">
    <xf numFmtId="0" fontId="0" fillId="0" borderId="0" xfId="0"/>
    <xf numFmtId="0" fontId="3" fillId="0" borderId="0" xfId="0" applyFont="1" applyBorder="1"/>
    <xf numFmtId="0" fontId="0" fillId="0" borderId="0" xfId="0" applyBorder="1" applyAlignment="1">
      <alignment vertical="top" wrapText="1"/>
    </xf>
    <xf numFmtId="0" fontId="2" fillId="0" borderId="0" xfId="0" applyFont="1" applyFill="1" applyBorder="1" applyAlignment="1">
      <alignment horizontal="right" vertical="top" wrapText="1"/>
    </xf>
    <xf numFmtId="17" fontId="0" fillId="0" borderId="0" xfId="0" applyNumberFormat="1"/>
    <xf numFmtId="0" fontId="0" fillId="0" borderId="0" xfId="0" applyAlignment="1">
      <alignment wrapText="1"/>
    </xf>
    <xf numFmtId="0" fontId="0" fillId="0" borderId="1" xfId="0" applyBorder="1" applyAlignment="1">
      <alignment horizontal="center"/>
    </xf>
    <xf numFmtId="0" fontId="0" fillId="0" borderId="0" xfId="0" applyAlignment="1">
      <alignment horizontal="center"/>
    </xf>
    <xf numFmtId="0" fontId="1" fillId="3" borderId="0" xfId="0" applyFont="1" applyFill="1" applyBorder="1" applyAlignment="1">
      <alignment vertical="top" wrapText="1"/>
    </xf>
    <xf numFmtId="0" fontId="7" fillId="3" borderId="0" xfId="0" applyFont="1" applyFill="1" applyBorder="1" applyAlignment="1">
      <alignment vertical="top" wrapText="1"/>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0" xfId="0" applyFont="1"/>
    <xf numFmtId="0" fontId="2" fillId="0" borderId="0" xfId="0" applyFont="1"/>
    <xf numFmtId="0" fontId="3" fillId="5" borderId="0" xfId="0" applyFont="1" applyFill="1" applyBorder="1"/>
    <xf numFmtId="0" fontId="0" fillId="0" borderId="0" xfId="0" applyBorder="1"/>
    <xf numFmtId="0" fontId="0" fillId="7" borderId="0" xfId="0" applyFill="1" applyBorder="1"/>
    <xf numFmtId="0" fontId="0" fillId="7" borderId="0" xfId="0" applyFill="1"/>
    <xf numFmtId="0" fontId="0" fillId="7" borderId="0" xfId="0" applyFill="1" applyAlignment="1">
      <alignment horizontal="center"/>
    </xf>
    <xf numFmtId="0" fontId="0" fillId="7" borderId="0" xfId="0" applyFill="1" applyAlignment="1">
      <alignment wrapText="1"/>
    </xf>
    <xf numFmtId="0" fontId="4" fillId="4" borderId="5" xfId="0" applyFont="1" applyFill="1" applyBorder="1" applyAlignment="1">
      <alignment horizontal="left" indent="3"/>
    </xf>
    <xf numFmtId="0" fontId="4" fillId="4" borderId="0" xfId="0" applyFont="1" applyFill="1" applyBorder="1"/>
    <xf numFmtId="0" fontId="9" fillId="5" borderId="1" xfId="0" applyFont="1" applyFill="1" applyBorder="1" applyAlignment="1">
      <alignment horizontal="center"/>
    </xf>
    <xf numFmtId="0" fontId="0" fillId="0" borderId="25" xfId="0" applyBorder="1" applyAlignment="1">
      <alignment horizontal="center"/>
    </xf>
    <xf numFmtId="0" fontId="9" fillId="5" borderId="1" xfId="0" applyFont="1" applyFill="1" applyBorder="1"/>
    <xf numFmtId="0" fontId="9" fillId="5" borderId="1" xfId="0" applyFont="1" applyFill="1" applyBorder="1" applyAlignment="1">
      <alignment horizontal="left"/>
    </xf>
    <xf numFmtId="0" fontId="3" fillId="0" borderId="1" xfId="0" applyFont="1" applyBorder="1"/>
    <xf numFmtId="0" fontId="0" fillId="0" borderId="1" xfId="0" applyBorder="1"/>
    <xf numFmtId="0" fontId="1" fillId="2" borderId="1" xfId="0" applyFont="1" applyFill="1" applyBorder="1" applyAlignment="1">
      <alignment vertical="top"/>
    </xf>
    <xf numFmtId="0" fontId="0" fillId="0" borderId="1" xfId="0"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horizontal="right" vertical="top" wrapText="1"/>
    </xf>
    <xf numFmtId="0" fontId="7" fillId="2" borderId="1" xfId="0" applyFont="1" applyFill="1" applyBorder="1" applyAlignment="1">
      <alignment vertical="top"/>
    </xf>
    <xf numFmtId="0" fontId="0" fillId="0" borderId="1" xfId="0" applyBorder="1" applyAlignment="1">
      <alignment wrapText="1"/>
    </xf>
    <xf numFmtId="164" fontId="0" fillId="0" borderId="1" xfId="0" applyNumberFormat="1" applyBorder="1"/>
    <xf numFmtId="0" fontId="3" fillId="0" borderId="29" xfId="0" applyFont="1" applyBorder="1"/>
    <xf numFmtId="0" fontId="0" fillId="0" borderId="30" xfId="0" applyBorder="1" applyAlignment="1">
      <alignment horizontal="center"/>
    </xf>
    <xf numFmtId="0" fontId="1" fillId="2" borderId="32" xfId="0" applyFont="1" applyFill="1" applyBorder="1" applyAlignment="1">
      <alignment vertical="top"/>
    </xf>
    <xf numFmtId="0" fontId="0" fillId="0" borderId="28" xfId="0" applyBorder="1"/>
    <xf numFmtId="0" fontId="0" fillId="0" borderId="32" xfId="0" applyBorder="1" applyAlignment="1">
      <alignment vertical="top" wrapText="1"/>
    </xf>
    <xf numFmtId="0" fontId="0" fillId="0" borderId="34" xfId="0" applyBorder="1" applyAlignment="1">
      <alignment vertical="top" wrapText="1"/>
    </xf>
    <xf numFmtId="0" fontId="0" fillId="0" borderId="36" xfId="0" applyBorder="1"/>
    <xf numFmtId="0" fontId="0" fillId="0" borderId="37" xfId="0" applyBorder="1"/>
    <xf numFmtId="0" fontId="0" fillId="0" borderId="31" xfId="0" applyBorder="1"/>
    <xf numFmtId="0" fontId="0" fillId="0" borderId="38" xfId="0" applyBorder="1"/>
    <xf numFmtId="0" fontId="9" fillId="5" borderId="35" xfId="0" applyFont="1" applyFill="1" applyBorder="1"/>
    <xf numFmtId="0" fontId="9" fillId="5" borderId="35" xfId="0" applyFont="1" applyFill="1" applyBorder="1" applyAlignment="1">
      <alignment horizontal="center"/>
    </xf>
    <xf numFmtId="0" fontId="9" fillId="5" borderId="35" xfId="0" applyFont="1" applyFill="1" applyBorder="1" applyAlignment="1">
      <alignment horizontal="left"/>
    </xf>
    <xf numFmtId="0" fontId="2" fillId="0" borderId="30" xfId="0" applyFont="1" applyFill="1" applyBorder="1" applyAlignment="1">
      <alignment horizontal="right" vertical="top" wrapText="1"/>
    </xf>
    <xf numFmtId="0" fontId="0" fillId="0" borderId="30" xfId="0" applyBorder="1"/>
    <xf numFmtId="0" fontId="0" fillId="0" borderId="30" xfId="0" applyBorder="1" applyAlignment="1">
      <alignment wrapText="1"/>
    </xf>
    <xf numFmtId="0" fontId="3" fillId="0" borderId="27" xfId="0" applyFont="1" applyBorder="1"/>
    <xf numFmtId="0" fontId="0" fillId="0" borderId="26" xfId="0" applyBorder="1" applyAlignment="1">
      <alignment wrapText="1"/>
    </xf>
    <xf numFmtId="0" fontId="7" fillId="3" borderId="27" xfId="0" applyFont="1" applyFill="1" applyBorder="1" applyAlignment="1">
      <alignment vertical="top" wrapText="1"/>
    </xf>
    <xf numFmtId="0" fontId="0" fillId="0" borderId="26" xfId="0" applyBorder="1" applyAlignment="1">
      <alignment horizontal="left" wrapText="1"/>
    </xf>
    <xf numFmtId="0" fontId="0" fillId="0" borderId="27" xfId="0" applyBorder="1" applyAlignment="1">
      <alignment vertical="top" wrapText="1"/>
    </xf>
    <xf numFmtId="0" fontId="2" fillId="0" borderId="27" xfId="0" applyFont="1" applyFill="1" applyBorder="1" applyAlignment="1">
      <alignment horizontal="right" vertical="top" wrapText="1"/>
    </xf>
    <xf numFmtId="0" fontId="9" fillId="5" borderId="28" xfId="0" applyFont="1" applyFill="1" applyBorder="1"/>
    <xf numFmtId="0" fontId="9" fillId="5" borderId="28" xfId="0" applyFont="1" applyFill="1" applyBorder="1" applyAlignment="1">
      <alignment horizontal="center"/>
    </xf>
    <xf numFmtId="0" fontId="9" fillId="5" borderId="28" xfId="0" applyFont="1" applyFill="1" applyBorder="1" applyAlignment="1">
      <alignment horizontal="left"/>
    </xf>
    <xf numFmtId="0" fontId="0" fillId="0" borderId="28" xfId="0" applyBorder="1" applyAlignment="1">
      <alignment horizontal="center"/>
    </xf>
    <xf numFmtId="0" fontId="7" fillId="2" borderId="32" xfId="0" applyFont="1" applyFill="1" applyBorder="1" applyAlignment="1">
      <alignment vertical="top"/>
    </xf>
    <xf numFmtId="0" fontId="0" fillId="0" borderId="33" xfId="0" applyBorder="1"/>
    <xf numFmtId="0" fontId="1" fillId="0" borderId="32" xfId="0" applyFont="1" applyFill="1" applyBorder="1" applyAlignment="1">
      <alignment vertical="top" wrapText="1"/>
    </xf>
    <xf numFmtId="0" fontId="2" fillId="0" borderId="32" xfId="0" applyFont="1" applyFill="1" applyBorder="1" applyAlignment="1">
      <alignment horizontal="right" vertical="top" wrapText="1"/>
    </xf>
    <xf numFmtId="0" fontId="2" fillId="0" borderId="34" xfId="0" applyFont="1" applyFill="1" applyBorder="1" applyAlignment="1">
      <alignment horizontal="right" vertical="top" wrapText="1"/>
    </xf>
    <xf numFmtId="0" fontId="0" fillId="0" borderId="35" xfId="0" applyBorder="1" applyAlignment="1">
      <alignment horizontal="center"/>
    </xf>
    <xf numFmtId="0" fontId="3" fillId="0" borderId="38" xfId="0" applyFont="1" applyBorder="1"/>
    <xf numFmtId="0" fontId="7" fillId="2" borderId="39" xfId="0" applyFont="1" applyFill="1" applyBorder="1" applyAlignment="1">
      <alignment vertical="top"/>
    </xf>
    <xf numFmtId="0" fontId="0" fillId="0" borderId="39" xfId="0" applyBorder="1"/>
    <xf numFmtId="0" fontId="0" fillId="0" borderId="39" xfId="0" applyBorder="1" applyAlignment="1">
      <alignment vertical="top" wrapText="1"/>
    </xf>
    <xf numFmtId="0" fontId="1" fillId="0" borderId="39" xfId="0" applyFont="1" applyFill="1" applyBorder="1" applyAlignment="1">
      <alignment vertical="top" wrapText="1"/>
    </xf>
    <xf numFmtId="0" fontId="2" fillId="0" borderId="39" xfId="0" applyFont="1" applyFill="1" applyBorder="1" applyAlignment="1">
      <alignment horizontal="right" vertical="top" wrapText="1"/>
    </xf>
    <xf numFmtId="0" fontId="2" fillId="0" borderId="37" xfId="0" applyFont="1" applyFill="1" applyBorder="1" applyAlignment="1">
      <alignment horizontal="right" vertical="top" wrapText="1"/>
    </xf>
    <xf numFmtId="0" fontId="0" fillId="0" borderId="40" xfId="0" applyBorder="1"/>
    <xf numFmtId="0" fontId="3" fillId="0" borderId="41" xfId="0" applyFont="1" applyBorder="1"/>
    <xf numFmtId="0" fontId="7" fillId="2" borderId="41" xfId="0" applyFont="1" applyFill="1" applyBorder="1" applyAlignment="1">
      <alignment vertical="top"/>
    </xf>
    <xf numFmtId="0" fontId="0" fillId="0" borderId="41" xfId="0" applyBorder="1" applyAlignment="1">
      <alignment vertical="top" wrapText="1"/>
    </xf>
    <xf numFmtId="0" fontId="1" fillId="0" borderId="41" xfId="0" applyFont="1" applyFill="1" applyBorder="1" applyAlignment="1">
      <alignment vertical="top" wrapText="1"/>
    </xf>
    <xf numFmtId="0" fontId="2" fillId="0" borderId="41" xfId="0" applyFont="1" applyFill="1" applyBorder="1" applyAlignment="1">
      <alignment horizontal="right" vertical="top" wrapText="1"/>
    </xf>
    <xf numFmtId="1" fontId="0" fillId="0" borderId="28" xfId="0" applyNumberFormat="1" applyBorder="1" applyAlignment="1">
      <alignment horizontal="center"/>
    </xf>
    <xf numFmtId="0" fontId="3" fillId="0" borderId="28" xfId="0" applyFont="1" applyBorder="1"/>
    <xf numFmtId="0" fontId="7" fillId="2" borderId="28" xfId="0" applyFont="1" applyFill="1" applyBorder="1" applyAlignment="1">
      <alignment vertical="top"/>
    </xf>
    <xf numFmtId="0" fontId="0" fillId="0" borderId="28" xfId="0" applyBorder="1" applyAlignment="1">
      <alignment vertical="top" wrapText="1"/>
    </xf>
    <xf numFmtId="0" fontId="1" fillId="0" borderId="28" xfId="0" applyFont="1" applyFill="1" applyBorder="1" applyAlignment="1">
      <alignment vertical="top" wrapText="1"/>
    </xf>
    <xf numFmtId="0" fontId="2" fillId="0" borderId="28" xfId="0" applyFont="1" applyFill="1" applyBorder="1" applyAlignment="1">
      <alignment horizontal="right" vertical="top" wrapText="1"/>
    </xf>
    <xf numFmtId="0" fontId="22" fillId="2" borderId="0" xfId="0" applyFont="1" applyFill="1" applyBorder="1" applyAlignment="1">
      <alignment vertical="top"/>
    </xf>
    <xf numFmtId="0" fontId="9" fillId="5" borderId="40" xfId="0" applyFont="1" applyFill="1" applyBorder="1"/>
    <xf numFmtId="0" fontId="9" fillId="5" borderId="41" xfId="0" applyFont="1" applyFill="1" applyBorder="1" applyAlignment="1">
      <alignment horizontal="left"/>
    </xf>
    <xf numFmtId="0" fontId="1" fillId="8" borderId="30" xfId="0" applyFont="1" applyFill="1" applyBorder="1" applyAlignment="1">
      <alignment horizontal="center" wrapText="1"/>
    </xf>
    <xf numFmtId="0" fontId="0" fillId="0" borderId="30" xfId="0" applyBorder="1" applyAlignment="1">
      <alignment horizontal="center" wrapText="1"/>
    </xf>
    <xf numFmtId="0" fontId="24" fillId="5" borderId="28" xfId="0" applyFont="1" applyFill="1" applyBorder="1" applyAlignment="1">
      <alignment horizontal="center"/>
    </xf>
    <xf numFmtId="164" fontId="24" fillId="5" borderId="28" xfId="0" applyNumberFormat="1" applyFont="1" applyFill="1" applyBorder="1" applyAlignment="1">
      <alignment horizontal="center"/>
    </xf>
    <xf numFmtId="0" fontId="24" fillId="9" borderId="28" xfId="0" applyFont="1" applyFill="1" applyBorder="1" applyAlignment="1">
      <alignment horizontal="center"/>
    </xf>
    <xf numFmtId="0" fontId="3" fillId="5" borderId="35" xfId="0" applyFont="1" applyFill="1" applyBorder="1"/>
    <xf numFmtId="0" fontId="0" fillId="0" borderId="25" xfId="0" applyBorder="1" applyAlignment="1">
      <alignment horizontal="center" wrapText="1"/>
    </xf>
    <xf numFmtId="0" fontId="0" fillId="2" borderId="30" xfId="0" applyFill="1" applyBorder="1" applyAlignment="1">
      <alignment horizontal="center" wrapText="1"/>
    </xf>
    <xf numFmtId="0" fontId="1" fillId="10" borderId="28" xfId="0" applyFont="1" applyFill="1" applyBorder="1" applyAlignment="1">
      <alignment horizontal="center" wrapText="1"/>
    </xf>
    <xf numFmtId="17" fontId="0" fillId="0" borderId="1" xfId="0" applyNumberFormat="1" applyBorder="1" applyAlignment="1">
      <alignment horizontal="center" wrapText="1"/>
    </xf>
    <xf numFmtId="0" fontId="25" fillId="0" borderId="0" xfId="0" applyFont="1"/>
    <xf numFmtId="0" fontId="24" fillId="9" borderId="32" xfId="0" applyFont="1" applyFill="1" applyBorder="1" applyAlignment="1">
      <alignment horizontal="center"/>
    </xf>
    <xf numFmtId="0" fontId="0" fillId="0" borderId="1" xfId="0" applyBorder="1" applyAlignment="1">
      <alignment horizontal="center" wrapText="1"/>
    </xf>
    <xf numFmtId="0" fontId="0" fillId="2" borderId="1" xfId="0" applyFill="1" applyBorder="1" applyAlignment="1">
      <alignment horizontal="center" wrapText="1"/>
    </xf>
    <xf numFmtId="0" fontId="1" fillId="10" borderId="35" xfId="0" applyFont="1" applyFill="1" applyBorder="1" applyAlignment="1">
      <alignment horizontal="center" wrapText="1"/>
    </xf>
    <xf numFmtId="0" fontId="1" fillId="2" borderId="28" xfId="0" applyFont="1" applyFill="1" applyBorder="1" applyAlignment="1">
      <alignment vertical="top"/>
    </xf>
    <xf numFmtId="0" fontId="22" fillId="2" borderId="35" xfId="0" applyFont="1" applyFill="1" applyBorder="1" applyAlignment="1">
      <alignment vertical="top"/>
    </xf>
    <xf numFmtId="164" fontId="0" fillId="0" borderId="35" xfId="0" applyNumberFormat="1" applyBorder="1"/>
    <xf numFmtId="0" fontId="22" fillId="2" borderId="1" xfId="0" applyFont="1" applyFill="1" applyBorder="1" applyAlignment="1">
      <alignment vertical="top"/>
    </xf>
    <xf numFmtId="0" fontId="0" fillId="0" borderId="30" xfId="0" applyBorder="1" applyAlignment="1">
      <alignment vertical="top" wrapText="1"/>
    </xf>
    <xf numFmtId="164" fontId="0" fillId="0" borderId="30" xfId="0" applyNumberFormat="1" applyBorder="1"/>
    <xf numFmtId="0" fontId="3" fillId="0" borderId="41" xfId="0" applyFont="1" applyBorder="1" applyAlignment="1">
      <alignment vertical="center"/>
    </xf>
    <xf numFmtId="0" fontId="0" fillId="0" borderId="1" xfId="0" applyBorder="1" applyAlignment="1">
      <alignment horizontal="center" vertical="center" wrapText="1"/>
    </xf>
    <xf numFmtId="0" fontId="0" fillId="0" borderId="40" xfId="0" applyBorder="1" applyAlignment="1">
      <alignment vertical="center"/>
    </xf>
    <xf numFmtId="0" fontId="7" fillId="2" borderId="41" xfId="0" applyFont="1" applyFill="1" applyBorder="1" applyAlignment="1">
      <alignment vertical="center"/>
    </xf>
    <xf numFmtId="0" fontId="0" fillId="0" borderId="1"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vertical="center" wrapText="1"/>
    </xf>
    <xf numFmtId="0" fontId="2" fillId="0" borderId="41" xfId="0" applyFont="1" applyFill="1" applyBorder="1" applyAlignment="1">
      <alignment horizontal="right" vertical="center" wrapText="1"/>
    </xf>
    <xf numFmtId="0" fontId="0" fillId="0" borderId="40" xfId="0" applyBorder="1" applyAlignment="1">
      <alignment vertical="center" wrapText="1"/>
    </xf>
    <xf numFmtId="0" fontId="7" fillId="2" borderId="1" xfId="0" applyFont="1" applyFill="1" applyBorder="1" applyAlignment="1">
      <alignment vertical="center"/>
    </xf>
    <xf numFmtId="0" fontId="0" fillId="0" borderId="1" xfId="0" applyBorder="1" applyAlignment="1">
      <alignment vertical="center" wrapText="1"/>
    </xf>
    <xf numFmtId="0" fontId="0" fillId="0" borderId="1" xfId="0"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30" xfId="0" applyFont="1" applyFill="1" applyBorder="1" applyAlignment="1">
      <alignment horizontal="right" vertical="center" wrapText="1"/>
    </xf>
    <xf numFmtId="0" fontId="0" fillId="0" borderId="30" xfId="0" applyBorder="1" applyAlignment="1">
      <alignment horizontal="center" vertical="center"/>
    </xf>
    <xf numFmtId="0" fontId="0" fillId="0" borderId="30" xfId="0" applyBorder="1" applyAlignment="1">
      <alignment vertical="center" wrapText="1"/>
    </xf>
    <xf numFmtId="0" fontId="3" fillId="5" borderId="0" xfId="0" applyFont="1" applyFill="1" applyBorder="1" applyAlignment="1">
      <alignment horizontal="center"/>
    </xf>
    <xf numFmtId="164" fontId="0" fillId="0" borderId="1" xfId="0" applyNumberFormat="1" applyBorder="1" applyAlignment="1">
      <alignment horizontal="center"/>
    </xf>
    <xf numFmtId="17" fontId="0" fillId="0" borderId="28" xfId="0" applyNumberFormat="1" applyBorder="1" applyAlignment="1">
      <alignment horizontal="center" wrapText="1"/>
    </xf>
    <xf numFmtId="0" fontId="0" fillId="0" borderId="28" xfId="0" applyBorder="1" applyAlignment="1">
      <alignment horizontal="center" wrapText="1"/>
    </xf>
    <xf numFmtId="164" fontId="0" fillId="0" borderId="35" xfId="0" applyNumberFormat="1" applyBorder="1" applyAlignment="1">
      <alignment horizontal="center"/>
    </xf>
    <xf numFmtId="164" fontId="0" fillId="0" borderId="30" xfId="0" applyNumberFormat="1" applyBorder="1" applyAlignment="1">
      <alignment horizontal="center"/>
    </xf>
    <xf numFmtId="0" fontId="3" fillId="0" borderId="1" xfId="0" applyFont="1" applyBorder="1" applyAlignment="1"/>
    <xf numFmtId="0" fontId="0" fillId="0" borderId="1" xfId="0" applyBorder="1" applyAlignment="1"/>
    <xf numFmtId="0" fontId="0" fillId="0" borderId="0" xfId="0" applyAlignment="1"/>
    <xf numFmtId="164" fontId="0" fillId="0" borderId="0" xfId="0" applyNumberFormat="1" applyAlignment="1">
      <alignment horizontal="lef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6" borderId="5" xfId="0" applyFont="1" applyFill="1" applyBorder="1" applyAlignment="1">
      <alignment horizontal="center"/>
    </xf>
    <xf numFmtId="0" fontId="3" fillId="6" borderId="0" xfId="0" applyFont="1" applyFill="1" applyBorder="1" applyAlignment="1">
      <alignment horizontal="center"/>
    </xf>
    <xf numFmtId="0" fontId="3" fillId="6" borderId="6"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5" xfId="0" applyBorder="1" applyAlignment="1">
      <alignment horizontal="left" vertical="center" wrapText="1" indent="3"/>
    </xf>
    <xf numFmtId="0" fontId="0" fillId="0" borderId="0" xfId="0" applyBorder="1" applyAlignment="1">
      <alignment horizontal="left" vertical="center" wrapText="1" indent="3"/>
    </xf>
    <xf numFmtId="0" fontId="0" fillId="0" borderId="6" xfId="0" applyBorder="1" applyAlignment="1">
      <alignment horizontal="left" vertical="center" wrapText="1" indent="3"/>
    </xf>
    <xf numFmtId="0" fontId="9" fillId="5" borderId="5"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6"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center"/>
    </xf>
    <xf numFmtId="0" fontId="0" fillId="0" borderId="6" xfId="0" applyBorder="1" applyAlignment="1">
      <alignment horizontal="center"/>
    </xf>
    <xf numFmtId="0" fontId="0" fillId="0" borderId="19" xfId="0" applyBorder="1" applyAlignment="1">
      <alignment horizontal="left" vertical="center" wrapText="1" indent="3"/>
    </xf>
    <xf numFmtId="0" fontId="0" fillId="0" borderId="20" xfId="0" applyBorder="1" applyAlignment="1">
      <alignment horizontal="left" vertical="center" wrapText="1" indent="3"/>
    </xf>
    <xf numFmtId="0" fontId="0" fillId="0" borderId="21" xfId="0" applyBorder="1" applyAlignment="1">
      <alignment horizontal="left" vertical="center" wrapText="1" indent="3"/>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5" fillId="0" borderId="5" xfId="0" applyFont="1" applyBorder="1" applyAlignment="1">
      <alignment horizontal="left" vertical="center" wrapText="1" indent="3"/>
    </xf>
    <xf numFmtId="0" fontId="5" fillId="0" borderId="0" xfId="0" applyFont="1" applyBorder="1" applyAlignment="1">
      <alignment horizontal="left" vertical="center" wrapText="1" indent="3"/>
    </xf>
    <xf numFmtId="0" fontId="5" fillId="0" borderId="6" xfId="0" applyFont="1" applyBorder="1" applyAlignment="1">
      <alignment horizontal="left" vertical="center" wrapText="1" indent="3"/>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9" fillId="5" borderId="23" xfId="0" applyFont="1" applyFill="1" applyBorder="1" applyAlignment="1">
      <alignment horizontal="left" vertical="center" wrapText="1"/>
    </xf>
    <xf numFmtId="0" fontId="9" fillId="5" borderId="22"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5"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6" xfId="0" applyFont="1" applyBorder="1" applyAlignment="1">
      <alignment horizontal="left" vertical="center" wrapText="1" indent="3"/>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cellXfs>
  <cellStyles count="1">
    <cellStyle name="Normal" xfId="0" builtinId="0"/>
  </cellStyles>
  <dxfs count="177">
    <dxf>
      <font>
        <b/>
        <i val="0"/>
        <strike val="0"/>
        <condense val="0"/>
        <extend val="0"/>
        <outline val="0"/>
        <shadow val="0"/>
        <u val="none"/>
        <vertAlign val="baseline"/>
        <sz val="18"/>
        <color theme="1"/>
        <name val="Calibri"/>
        <family val="2"/>
        <scheme val="minor"/>
      </font>
    </dxf>
    <dxf>
      <alignment vertical="center" textRotation="0" indent="0" justifyLastLine="0" shrinkToFit="0" readingOrder="0"/>
      <border diagonalUp="0" diagonalDown="0" outline="0">
        <left style="thin">
          <color theme="9" tint="-0.24994659260841701"/>
        </left>
        <right/>
        <top/>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bottom/>
      </border>
    </dxf>
    <dxf>
      <alignment horizontal="general" vertical="center" textRotation="0" wrapText="1" indent="0" justifyLastLine="0" shrinkToFit="0" readingOrder="0"/>
      <border diagonalUp="0" diagonalDown="0" outline="0">
        <left/>
        <right style="thin">
          <color theme="9" tint="-0.24994659260841701"/>
        </right>
        <top/>
        <bottom/>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alignment horizontal="general" vertical="center" textRotation="0" wrapText="1" indent="0" justifyLastLine="0" shrinkToFit="0" readingOrder="0"/>
      <border diagonalUp="0" diagonalDown="0" outline="0">
        <left style="thin">
          <color theme="9" tint="-0.24994659260841701"/>
        </left>
        <right/>
        <top/>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bottom/>
      </border>
    </dxf>
    <dxf>
      <alignment vertical="center" textRotation="0" indent="0" justifyLastLine="0" shrinkToFit="0" readingOrder="0"/>
      <border diagonalUp="0" diagonalDown="0" outline="0">
        <left/>
        <right style="thin">
          <color theme="9" tint="-0.24994659260841701"/>
        </right>
        <top/>
        <bottom/>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alignment vertical="bottom" textRotation="0" wrapText="0" indent="0" justifyLastLine="0" shrinkToFit="0" readingOrder="0"/>
      <border diagonalUp="0" diagonalDown="0" outline="0">
        <left style="thin">
          <color theme="9" tint="-0.24994659260841701"/>
        </left>
        <right style="thin">
          <color theme="9" tint="-0.24994659260841701"/>
        </right>
        <top/>
        <bottom/>
      </border>
    </dxf>
    <dxf>
      <alignment vertical="bottom" textRotation="0" wrapText="1" indent="0" justifyLastLine="0" shrinkToFit="0" readingOrder="0"/>
      <border diagonalUp="0" diagonalDown="0">
        <left style="thin">
          <color theme="5" tint="-0.24994659260841701"/>
        </left>
        <right/>
        <top/>
        <bottom/>
        <vertical style="thin">
          <color theme="5" tint="-0.24994659260841701"/>
        </vertical>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style="thin">
          <color theme="5" tint="-0.24994659260841701"/>
        </vertical>
        <horizontal/>
      </border>
    </dxf>
    <dxf>
      <alignment horizontal="general" vertical="top" textRotation="0" wrapText="1" indent="0" justifyLastLine="0" shrinkToFit="0" readingOrder="0"/>
      <border diagonalUp="0" diagonalDown="0">
        <left/>
        <right style="thin">
          <color theme="5" tint="-0.24994659260841701"/>
        </right>
        <top/>
        <bottom/>
        <vertical style="thin">
          <color theme="5" tint="-0.24994659260841701"/>
        </vertical>
        <horizontal/>
      </border>
    </dxf>
    <dxf>
      <border diagonalUp="0" diagonalDown="0">
        <left style="thin">
          <color theme="5" tint="-0.24994659260841701"/>
        </left>
        <right style="thin">
          <color theme="5" tint="-0.24994659260841701"/>
        </right>
        <top style="thin">
          <color theme="5" tint="-0.24994659260841701"/>
        </top>
        <bottom style="thin">
          <color theme="5" tint="-0.24994659260841701"/>
        </bottom>
      </border>
    </dxf>
    <dxf>
      <border diagonalUp="0" diagonalDown="0">
        <left style="thin">
          <color theme="5" tint="-0.24994659260841701"/>
        </left>
        <right style="thin">
          <color theme="5" tint="-0.24994659260841701"/>
        </right>
        <top/>
        <bottom/>
        <vertical style="thin">
          <color theme="5" tint="-0.24994659260841701"/>
        </vertical>
        <horizontal/>
      </border>
    </dxf>
    <dxf>
      <alignment vertical="bottom" textRotation="0" wrapText="1" indent="0" justifyLastLine="0" shrinkToFit="0" readingOrder="0"/>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bottom/>
      </border>
    </dxf>
    <dxf>
      <border diagonalUp="0" diagonalDown="0">
        <left style="thin">
          <color theme="9" tint="-0.24994659260841701"/>
        </left>
        <right style="thin">
          <color theme="9" tint="-0.24994659260841701"/>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border diagonalUp="0" diagonalDown="0">
        <left style="thin">
          <color theme="5" tint="-0.24994659260841701"/>
        </left>
        <right style="thin">
          <color theme="5" tint="-0.24994659260841701"/>
        </right>
        <top style="thin">
          <color theme="5" tint="-0.24994659260841701"/>
        </top>
        <bottom style="thin">
          <color theme="5" tint="-0.24994659260841701"/>
        </bottom>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bottom/>
      </border>
    </dxf>
    <dxf>
      <border diagonalUp="0" diagonalDown="0">
        <left style="thin">
          <color theme="9" tint="-0.24994659260841701"/>
        </left>
        <right style="thin">
          <color theme="9" tint="-0.24994659260841701"/>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right/>
        <top style="thin">
          <color theme="9" tint="-0.24994659260841701"/>
        </top>
        <bottom style="thin">
          <color theme="9" tint="-0.24994659260841701"/>
        </bottom>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style="thin">
          <color theme="9" tint="-0.24994659260841701"/>
        </horizontal>
      </border>
    </dxf>
    <dxf>
      <border diagonalUp="0" diagonalDown="0">
        <left/>
        <right/>
        <top style="thin">
          <color theme="9" tint="-0.24994659260841701"/>
        </top>
        <bottom style="thin">
          <color theme="9" tint="-0.24994659260841701"/>
        </bottom>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right/>
        <top/>
        <bottom/>
      </border>
    </dxf>
    <dxf>
      <border diagonalUp="0" diagonalDown="0">
        <left style="thin">
          <color theme="9" tint="-0.24994659260841701"/>
        </left>
        <right style="thin">
          <color theme="9" tint="-0.24994659260841701"/>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bottom/>
      </border>
    </dxf>
    <dxf>
      <border diagonalUp="0" diagonalDown="0">
        <left style="thin">
          <color theme="9" tint="-0.24994659260841701"/>
        </left>
        <right style="thin">
          <color theme="9" tint="-0.24994659260841701"/>
        </right>
        <top/>
        <bottom/>
        <vertical style="thin">
          <color theme="9" tint="-0.24994659260841701"/>
        </vertical>
        <horizontal/>
      </border>
    </dxf>
    <dxf>
      <font>
        <b/>
        <i/>
      </font>
      <fill>
        <patternFill patternType="solid">
          <fgColor indexed="64"/>
          <bgColor theme="5" tint="0.59999389629810485"/>
        </patternFill>
      </fill>
      <alignment horizontal="center" vertical="bottom" textRotation="0" wrapText="0" indent="0" justifyLastLine="0" shrinkToFit="0" readingOrder="0"/>
    </dxf>
    <dxf>
      <font>
        <b/>
        <i/>
      </font>
      <fill>
        <patternFill patternType="solid">
          <fgColor indexed="64"/>
          <bgColor theme="5" tint="0.59999389629810485"/>
        </patternFill>
      </fill>
      <alignment horizontal="center" vertical="bottom" textRotation="0" wrapText="0" indent="0" justifyLastLine="0" shrinkToFit="0" readingOrder="0"/>
      <border outline="0">
        <right style="thin">
          <color theme="5" tint="-0.24994659260841701"/>
        </right>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general" vertical="top"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theme="9" tint="-0.24994659260841701"/>
        </bottom>
      </border>
    </dxf>
    <dxf>
      <font>
        <b/>
        <i/>
      </font>
      <fill>
        <patternFill>
          <bgColor theme="9" tint="0.59999389629810485"/>
        </patternFill>
      </fill>
      <alignment horizontal="center" vertical="bottom" textRotation="0" wrapText="0" indent="0" justifyLastLine="0" shrinkToFit="0" readingOrder="0"/>
    </dxf>
    <dxf>
      <font>
        <b/>
        <i/>
      </font>
      <fill>
        <patternFill>
          <bgColor theme="9" tint="0.59999389629810485"/>
        </patternFill>
      </fill>
      <alignment horizontal="center" vertical="bottom" textRotation="0" wrapText="0" indent="0" justifyLastLine="0" shrinkToFit="0" readingOrder="0"/>
    </dxf>
    <dxf>
      <numFmt numFmtId="164" formatCode="0.0"/>
      <fill>
        <patternFill patternType="solid">
          <fgColor theme="9" tint="0.79998168889431442"/>
          <bgColor theme="9" tint="0.79998168889431442"/>
        </patternFill>
      </fill>
      <alignment horizontal="center" vertical="bottom"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fill>
        <patternFill patternType="solid">
          <fgColor theme="9" tint="0.79998168889431442"/>
          <bgColor theme="9" tint="0.79998168889431442"/>
        </patternFill>
      </fill>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bottom/>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bottom/>
      </border>
    </dxf>
    <dxf>
      <alignment horizontal="general" vertical="top" textRotation="0" wrapText="1"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bottom/>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N15" totalsRowShown="0">
  <tableColumns count="14">
    <tableColumn id="1" xr3:uid="{CE0FC2B5-90BE-4439-A782-5E0BA41BEFBC}" name="Long Term Care Indicators"/>
    <tableColumn id="2" xr3:uid="{A12A4796-C5C1-4B05-A1C9-A020DFBF8B84}" name="2019_x000a_April" dataDxfId="176"/>
    <tableColumn id="3" xr3:uid="{51C82B4E-3931-43B0-BCCC-194AF461F5D7}" name="2019_x000a_May" dataDxfId="175"/>
    <tableColumn id="4" xr3:uid="{80E22222-9082-4865-9F02-EE323AB57E16}" name="Column1" dataDxfId="174"/>
    <tableColumn id="5" xr3:uid="{0F92F9B2-4ACA-404F-B5D2-E5B19C0EF78C}" name="Column2" dataDxfId="173"/>
    <tableColumn id="6" xr3:uid="{067918FB-09AC-4619-AA79-3496C5AB0D36}" name="Column3" dataDxfId="172"/>
    <tableColumn id="7" xr3:uid="{FB5EE280-B6E6-46A2-9E4B-F4AB08F84629}" name="Column4" dataDxfId="171"/>
    <tableColumn id="8" xr3:uid="{CB72E3DB-663B-4661-A658-6DE58B9E0370}" name="Column5" dataDxfId="170"/>
    <tableColumn id="9" xr3:uid="{D12CE1B9-D20B-49C3-9C1A-2E595911E253}" name="Column6" dataDxfId="169"/>
    <tableColumn id="10" xr3:uid="{54557980-A75E-434D-BC05-EBCFD15CC6C3}" name="Column7" dataDxfId="168"/>
    <tableColumn id="11" xr3:uid="{0670C2C5-4F00-4656-8F7D-F88F6FF5543E}" name="Column8" dataDxfId="167"/>
    <tableColumn id="12" xr3:uid="{6E1EC3B7-C019-4ED9-B023-C9CA5F75B0F4}" name="Column9" dataDxfId="166"/>
    <tableColumn id="13" xr3:uid="{8D26D3C2-3EB7-43D9-B571-B12B2854343B}" name="Column10" dataDxfId="165"/>
    <tableColumn id="14" xr3:uid="{A55CD085-52BA-410D-8D48-E6F6A212DB6A}" name="Column11" dataDxfId="164"/>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39" totalsRowShown="0" tableBorderDxfId="87">
  <tableColumns count="3">
    <tableColumn id="1" xr3:uid="{66E5B216-B1CF-4EF3-A61F-9359F8B26114}" name="Parkwood Suites Indicators" dataDxfId="86"/>
    <tableColumn id="2" xr3:uid="{9A828776-B2C6-4DCA-959B-A5E775CE49A6}" name="Number" dataDxfId="85"/>
    <tableColumn id="3" xr3:uid="{81A2EB23-4BCE-448E-BE44-73BBA2AD7713}" name="Narrative"/>
  </tableColumns>
  <tableStyleInfo name="TableStyleMedium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headerRowBorderDxfId="84" tableBorderDxfId="83" totalsRowBorderDxfId="82">
  <tableColumns count="3">
    <tableColumn id="1" xr3:uid="{269F8DC3-2AA4-4CB0-914F-D09C776FE6BC}" name="Long Term Care Indicators" dataDxfId="81"/>
    <tableColumn id="2" xr3:uid="{AEFB6BC3-7016-4DC3-8368-FEA933C44FE2}" name="Number" dataDxfId="80"/>
    <tableColumn id="3" xr3:uid="{11DD17B2-251D-4456-80AF-2F37B0FD6188}" name="Narrative" dataDxfId="79"/>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39" totalsRowShown="0" tableBorderDxfId="78">
  <tableColumns count="3">
    <tableColumn id="1" xr3:uid="{B5F9D283-70D6-488B-8FE0-3937B08363EE}" name="Parkwood Suites Indicators" dataDxfId="77"/>
    <tableColumn id="2" xr3:uid="{F3DBC62D-CB36-475D-A123-EB2953AE5723}" name="Number" dataDxfId="76"/>
    <tableColumn id="3" xr3:uid="{19CCAE1F-23F7-4A8D-B4A8-620226E26545}" name="Narrative"/>
  </tableColumns>
  <tableStyleInfo name="TableStyleMedium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headerRowDxfId="75" headerRowBorderDxfId="74" tableBorderDxfId="73" totalsRowBorderDxfId="72">
  <tableColumns count="3">
    <tableColumn id="1" xr3:uid="{D9794621-7332-4E4B-9E05-ADE11D858B02}" name="Long Term Care Indicators" dataDxfId="71"/>
    <tableColumn id="2" xr3:uid="{347616D6-4AF7-4A32-9AFC-A35F60F5D7BD}" name="Number" dataDxfId="70"/>
    <tableColumn id="3" xr3:uid="{1EEC0929-5296-46D4-AE4E-139017835316}" name="Narrative" dataDxfId="69"/>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39" totalsRowShown="0" tableBorderDxfId="68">
  <tableColumns count="3">
    <tableColumn id="1" xr3:uid="{8C291341-96DB-4700-9CD5-787381056CBE}" name="Parkwood Suites Indicators" dataDxfId="67"/>
    <tableColumn id="2" xr3:uid="{6C9CDE48-A761-4BF2-B3FE-F211B6797B6A}" name="Number" dataDxfId="66"/>
    <tableColumn id="3" xr3:uid="{AD3F278B-16B8-48A0-BA1E-6645A94BB072}" name="Narrative"/>
  </tableColumns>
  <tableStyleInfo name="TableStyleMedium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19" totalsRowShown="0" headerRowDxfId="65" tableBorderDxfId="64">
  <tableColumns count="3">
    <tableColumn id="1" xr3:uid="{52F2F74C-5573-4D0A-B1E0-1EC9B9AEA4AA}" name="Long Term Care Indicators" dataDxfId="63"/>
    <tableColumn id="2" xr3:uid="{EEA63A49-5272-4C4F-B680-D60CB4868DFB}" name="Number" dataDxfId="62"/>
    <tableColumn id="3" xr3:uid="{D3239B7B-E5D5-4704-BF5B-A13DE782F748}" name="Narrative" dataDxfId="61"/>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39" totalsRowShown="0" tableBorderDxfId="60">
  <tableColumns count="3">
    <tableColumn id="1" xr3:uid="{EEA5B504-D218-461F-9980-0104BDAE7DF0}" name="Parkwood Suites Indicators" dataDxfId="59"/>
    <tableColumn id="2" xr3:uid="{058DE2C1-465D-4D09-85CA-E222DD4BDA3E}" name="Number" dataDxfId="58"/>
    <tableColumn id="3" xr3:uid="{6741DE40-E9DF-47C0-8F30-D9FF7AE87276}" name="Narrative"/>
  </tableColumns>
  <tableStyleInfo name="TableStyleMedium3"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headerRowDxfId="57" headerRowBorderDxfId="56" tableBorderDxfId="55" totalsRowBorderDxfId="54">
  <tableColumns count="3">
    <tableColumn id="1" xr3:uid="{8A23F655-45CE-47B3-9436-36A1206900CD}" name="Long Term Care Indicators" dataDxfId="53"/>
    <tableColumn id="2" xr3:uid="{45A77510-0CDA-43D2-AB73-0D0C10573322}" name="Number" dataDxfId="52"/>
    <tableColumn id="3" xr3:uid="{52CFE416-C722-4542-8475-9D6E30B006CC}" name="Narrative" dataDxfId="51"/>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39" totalsRowShown="0" tableBorderDxfId="50">
  <tableColumns count="3">
    <tableColumn id="1" xr3:uid="{9BF9F315-52E7-4859-BC27-29136FF045FD}" name="Parkwood Suites Indicators" dataDxfId="49"/>
    <tableColumn id="2" xr3:uid="{406609BD-D003-4955-8834-626D925F856B}" name="Number" dataDxfId="48"/>
    <tableColumn id="3" xr3:uid="{C7645823-0B93-42A7-8309-8F31345E07DE}" name="Narrative"/>
  </tableColumns>
  <tableStyleInfo name="TableStyleMedium3"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0C5E0B-4BEC-4AF4-9EB6-8FDEB74C8C3C}" name="Table1" displayName="Table1" ref="A2:C19" totalsRowShown="0" headerRowDxfId="47" tableBorderDxfId="46">
  <tableColumns count="3">
    <tableColumn id="1" xr3:uid="{0E61812A-B51F-45B7-9F38-2671F839061F}" name="Long Term Care Indicators" dataDxfId="45"/>
    <tableColumn id="2" xr3:uid="{98BBC0AA-4D3C-4129-B0FA-849478791E0C}" name="Number" dataDxfId="44"/>
    <tableColumn id="3" xr3:uid="{B946B0C5-98CE-4587-BF95-F90EE737EC18}" name="Narrative" dataDxfId="43"/>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N31" totalsRowShown="0" headerRowDxfId="163" headerRowBorderDxfId="162">
  <tableColumns count="14">
    <tableColumn id="1" xr3:uid="{D6EDE780-A04E-41DE-98E8-98C25CE42E97}" name="Parkwood Suites Indicators" dataDxfId="161"/>
    <tableColumn id="2" xr3:uid="{10AA91C8-9C49-4E80-8564-17361EF5F83E}" name="2019_x000a_April" dataDxfId="160"/>
    <tableColumn id="3" xr3:uid="{847049E1-3EF3-483D-A8D4-2141B859B098}" name="2019_x000a_May" dataDxfId="159"/>
    <tableColumn id="4" xr3:uid="{836575A4-9F69-4B0F-AF29-C6A8381F4ABB}" name="Column2" dataDxfId="158"/>
    <tableColumn id="5" xr3:uid="{3A000916-81F0-4DBE-939F-342824E4435F}" name="Column3" dataDxfId="157"/>
    <tableColumn id="6" xr3:uid="{F0ED5F87-E0D8-4CCE-A467-B9E58180FD44}" name="Column4" dataDxfId="156"/>
    <tableColumn id="7" xr3:uid="{A84A90F9-C50C-473A-B98A-3FB9BF7D30F2}" name="Column5" dataDxfId="155"/>
    <tableColumn id="8" xr3:uid="{FE08875A-4588-4D10-AFF5-EB67A1A3B46C}" name="Column6" dataDxfId="154"/>
    <tableColumn id="9" xr3:uid="{356935E8-7922-4758-A885-C554D1558240}" name="Column7" dataDxfId="153"/>
    <tableColumn id="10" xr3:uid="{70DED73F-05E3-4448-BAAC-C959BF707835}" name="Column8" dataDxfId="152"/>
    <tableColumn id="11" xr3:uid="{6AB193BD-F1D1-436F-AA34-E8CA4F04E4AA}" name="Column9" dataDxfId="151"/>
    <tableColumn id="12" xr3:uid="{B5CEB2B3-55BB-46F0-AA1C-04F7230D7258}" name="Column10" dataDxfId="150"/>
    <tableColumn id="13" xr3:uid="{A532935E-6E54-4CDC-938E-9B999DF136C8}" name="Column11" dataDxfId="149"/>
    <tableColumn id="14" xr3:uid="{FE34A5D1-D464-4FBC-B4F3-9E6DB380EC12}" name="Column12" dataDxfId="148"/>
  </tableColumns>
  <tableStyleInfo name="TableStyleMedium7"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61880A-B5DF-4F89-B848-463E5C9AF84C}" name="Table14" displayName="Table14" ref="A21:C39" totalsRowShown="0" tableBorderDxfId="42">
  <tableColumns count="3">
    <tableColumn id="1" xr3:uid="{928A77A7-09E3-4C76-97C3-FE3242247F25}" name="Parkwood Suites Indicators" dataDxfId="41"/>
    <tableColumn id="2" xr3:uid="{001F0654-73AB-4279-A182-B65FF9DC1F82}" name="Number" dataDxfId="40"/>
    <tableColumn id="3" xr3:uid="{EFA833AF-376E-4C61-852B-D188447C634A}" name="Narrative"/>
  </tableColumns>
  <tableStyleInfo name="TableStyleMedium3"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19" totalsRowShown="0" headerRowDxfId="39" headerRowBorderDxfId="38" tableBorderDxfId="37" totalsRowBorderDxfId="36">
  <tableColumns count="3">
    <tableColumn id="1" xr3:uid="{4228CD00-A5A0-4719-B2D6-65D8071A676C}" name="Long Term Care Indicators" dataDxfId="35"/>
    <tableColumn id="2" xr3:uid="{F71691EA-1801-46C5-AF36-80A107D688F8}" name="Number" dataDxfId="34"/>
    <tableColumn id="3" xr3:uid="{84BD9452-1677-49DA-A96F-7C26FEA36F7F}" name="Narrative" dataDxfId="33"/>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39" totalsRowShown="0" tableBorderDxfId="32">
  <tableColumns count="3">
    <tableColumn id="1" xr3:uid="{1C87DE99-1721-4909-A3F0-E853E80543C0}" name="Parkwood Suites Indicators" dataDxfId="31"/>
    <tableColumn id="2" xr3:uid="{50A457DE-C678-42D6-89E1-697DD17E8304}" name="Number" dataDxfId="30"/>
    <tableColumn id="3" xr3:uid="{228AE46E-F1D8-4294-BC12-938D8853CB05}" name="Narrative"/>
  </tableColumns>
  <tableStyleInfo name="TableStyleMedium3"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29" tableBorderDxfId="28">
  <tableColumns count="3">
    <tableColumn id="1" xr3:uid="{3546430A-F843-4797-B655-8F99B97AEAE9}" name="Long Term Care Indicators" dataDxfId="27"/>
    <tableColumn id="2" xr3:uid="{AF3DC883-8EAD-49A8-ABB4-3C6090C298DA}" name="Number" dataDxfId="26"/>
    <tableColumn id="3" xr3:uid="{04CF0283-364C-42B4-AB8A-C8063592E79A}" name="Narrative" dataDxfId="25"/>
  </tableColumns>
  <tableStyleInfo name="TableStyleMedium7"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39" totalsRowShown="0" tableBorderDxfId="24">
  <tableColumns count="3">
    <tableColumn id="1" xr3:uid="{03D0FBD0-8730-4887-BF50-5582A3020B6D}" name="Parkwood Suites Indicators"/>
    <tableColumn id="2" xr3:uid="{081A6819-E514-4874-BB6E-A16EB8DAD906}" name="Number" dataDxfId="23"/>
    <tableColumn id="3" xr3:uid="{577CA76E-EC85-49EF-A00D-D844BBA20157}" name="Narrative"/>
  </tableColumns>
  <tableStyleInfo name="TableStyleMedium3"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22" tableBorderDxfId="21">
  <tableColumns count="3">
    <tableColumn id="1" xr3:uid="{2DCB5CCB-F83C-47EB-9E22-226A12C9FD89}" name="Long Term Care Indicators" dataDxfId="20"/>
    <tableColumn id="2" xr3:uid="{87229C2A-8C10-4840-8545-5096CC228F0C}" name="Number" dataDxfId="19"/>
    <tableColumn id="3" xr3:uid="{7640CAC3-ECA6-4994-9DC6-727159CAF6CE}" name="April, 2019 Narrative" dataDxfId="18"/>
  </tableColumns>
  <tableStyleInfo name="TableStyleMedium7"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39" totalsRowShown="0" headerRowDxfId="17" tableBorderDxfId="16">
  <tableColumns count="3">
    <tableColumn id="1" xr3:uid="{73170E69-E421-4C7F-B746-664D708BE622}" name="Parkwood Suites Indicators" dataDxfId="15"/>
    <tableColumn id="2" xr3:uid="{6C100E68-CCD0-49C9-A18E-14223A5024C3}" name="April_x000a_Number" dataDxfId="14"/>
    <tableColumn id="3" xr3:uid="{6FEBA74A-F288-4005-BF4F-44BD3BE84219}" name="April, 2019 Narrative" dataDxfId="13"/>
  </tableColumns>
  <tableStyleInfo name="TableStyleMedium3"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12" dataDxfId="11" tableBorderDxfId="10">
  <tableColumns count="3">
    <tableColumn id="1" xr3:uid="{92676989-3AA1-4975-9418-9B8928287820}" name="Long Term Care Indicators" dataDxfId="9"/>
    <tableColumn id="2" xr3:uid="{132B2CE3-495C-4625-9555-FFC9F4259211}" name="Number" dataDxfId="8"/>
    <tableColumn id="3" xr3:uid="{3D015FE9-C793-431B-8A6A-715EE7987070}" name="May 2019  Narrative" dataDxfId="7"/>
  </tableColumns>
  <tableStyleInfo name="TableStyleMedium7"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39" totalsRowShown="0" headerRowDxfId="6" dataDxfId="5" tableBorderDxfId="4">
  <tableColumns count="3">
    <tableColumn id="1" xr3:uid="{CD4A8DE9-0BE2-472F-B458-5A5538D60622}" name="Parkwood Suites Indicators" dataDxfId="3"/>
    <tableColumn id="2" xr3:uid="{C14650FD-02B6-4AC6-96DD-73F5CC238E2D}" name="May_x000a_Number" dataDxfId="2"/>
    <tableColumn id="3" xr3:uid="{CD2DE305-24FC-46D7-A97C-68D3730B66C3}" name="May 2019 Narrative" dataDxfId="1"/>
  </tableColumns>
  <tableStyleInfo name="TableStyleMedium7"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F82921-B7AC-42CD-AA7F-C97E63FDA9E9}" name="Table2" displayName="Table2" ref="A1:A10" totalsRowShown="0" headerRowDxfId="0">
  <autoFilter ref="A1:A10" xr:uid="{20FA8B12-2F0E-40AC-BE66-7D98A5601622}"/>
  <tableColumns count="1">
    <tableColumn id="1" xr3:uid="{2EA302FE-7548-481D-A3CF-4DFF29A37225}" name="Instructions"/>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5" totalsRowShown="0" headerRowDxfId="147" headerRowBorderDxfId="146" tableBorderDxfId="145" totalsRowBorderDxfId="144">
  <tableColumns count="15">
    <tableColumn id="1" xr3:uid="{1BA35FDD-5FCB-4852-95C2-A7973706D90B}" name="Long Term Care Indicators" dataDxfId="143"/>
    <tableColumn id="5" xr3:uid="{DA398667-5FD3-4076-BFEE-B634A37F9D26}" name="June_x000a_2018" dataDxfId="142">
      <calculatedColumnFormula>Table1519[[#This Row],[Number]]</calculatedColumnFormula>
    </tableColumn>
    <tableColumn id="6" xr3:uid="{7B78DDB3-432B-426A-985C-5F9F51524AB2}" name="July_x000a_2018" dataDxfId="141">
      <calculatedColumnFormula>Table1517[[#This Row],[Number]]</calculatedColumnFormula>
    </tableColumn>
    <tableColumn id="7" xr3:uid="{0770CD20-C200-49F6-9C3D-364FBDAB4327}" name="Aug._x000a_2018" dataDxfId="140">
      <calculatedColumnFormula>Table1515[[#This Row],[Number]]</calculatedColumnFormula>
    </tableColumn>
    <tableColumn id="8" xr3:uid="{6361A66B-905F-4AE5-8AD8-3775F2ED6538}" name="Sept._x000a_2018" dataDxfId="139">
      <calculatedColumnFormula>Table1513[[#This Row],[Number]]</calculatedColumnFormula>
    </tableColumn>
    <tableColumn id="9" xr3:uid="{5C21DAAB-2066-4A26-A2EC-950CAFFB46ED}" name="Oct._x000a_2018" dataDxfId="138">
      <calculatedColumnFormula>Table1511[[#This Row],[Number]]</calculatedColumnFormula>
    </tableColumn>
    <tableColumn id="10" xr3:uid="{F85FE4C5-E932-4DD4-A567-81C07B56EF9D}" name="Nov._x000a_2018" dataDxfId="137">
      <calculatedColumnFormula>Table159[[#This Row],[Number]]</calculatedColumnFormula>
    </tableColumn>
    <tableColumn id="11" xr3:uid="{25309180-DB49-4ADB-9A6C-ABD9EF6CDB8B}" name="Dec._x000a_2018" dataDxfId="136">
      <calculatedColumnFormula>Table157[[#This Row],[Number]]</calculatedColumnFormula>
    </tableColumn>
    <tableColumn id="12" xr3:uid="{10F5D83B-9458-4586-A02D-119EB9049364}" name="Jan._x000a_2019" dataDxfId="135">
      <calculatedColumnFormula>Table1[[#This Row],[Number]]</calculatedColumnFormula>
    </tableColumn>
    <tableColumn id="13" xr3:uid="{C9366CC4-A8AA-4C30-8EF8-1166D864AE40}" name="Feb._x000a_2019" dataDxfId="134"/>
    <tableColumn id="2" xr3:uid="{AEF04273-E21F-46C1-A6C7-89C467D84BED}" name="March_x000a_2019" dataDxfId="133">
      <calculatedColumnFormula>Table125[[#This Row],[Number]]</calculatedColumnFormula>
    </tableColumn>
    <tableColumn id="14" xr3:uid="{F8C74543-D86E-4363-8EF4-A4A2358F516B}" name="April_x000a_2019" dataDxfId="132">
      <calculatedColumnFormula>Table123[[#This Row],[Number]]</calculatedColumnFormula>
    </tableColumn>
    <tableColumn id="17" xr3:uid="{61CB13BA-41D5-408A-9E1D-71FDF35AD63D}" name="May_x000a_2019" dataDxfId="131">
      <calculatedColumnFormula>Table1521[[#This Row],[Number]]</calculatedColumnFormula>
    </tableColumn>
    <tableColumn id="3" xr3:uid="{0522BFAF-0B68-4BCE-999B-F3A1F2EAF493}" name="12 _x000a_Month Sum" dataDxfId="130"/>
    <tableColumn id="4" xr3:uid="{21506171-03BD-49EF-BCCD-340E1F8AB892}" name="12_x000a_ Month Average" dataDxfId="129">
      <calculatedColumnFormula>AVERAGE(Table1527[[#This Row],[June
2018]:[May
2019]])</calculatedColumnFormula>
    </tableColumn>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1" totalsRowShown="0" headerRowBorderDxfId="128" tableBorderDxfId="127" totalsRowBorderDxfId="126">
  <tableColumns count="15">
    <tableColumn id="1" xr3:uid="{2C5AA0AC-3F33-4632-A4FB-0BE46E59FF8E}" name="Parkwood Suites Indicators" dataDxfId="125"/>
    <tableColumn id="5" xr3:uid="{05F16E57-22B0-4F50-8F50-E287B2ECF7B4}" name="June_x000a_2018" dataDxfId="124">
      <calculatedColumnFormula>June!B22</calculatedColumnFormula>
    </tableColumn>
    <tableColumn id="6" xr3:uid="{E6A5C5B5-FE5A-4696-8158-DB076AA58E81}" name="Jul._x000a_2018" dataDxfId="123">
      <calculatedColumnFormula>July!B22</calculatedColumnFormula>
    </tableColumn>
    <tableColumn id="7" xr3:uid="{79441A68-5C2E-456A-B6D6-C2446C53A0A5}" name="Aug._x000a_2018" dataDxfId="122">
      <calculatedColumnFormula>August!B22</calculatedColumnFormula>
    </tableColumn>
    <tableColumn id="8" xr3:uid="{EFABC8DD-D38E-4509-927C-45DE591BF054}" name="Sept_x000a_2018" dataDxfId="121">
      <calculatedColumnFormula>September!B22</calculatedColumnFormula>
    </tableColumn>
    <tableColumn id="9" xr3:uid="{359056E4-CB92-46EA-AEEE-BBFCE02679E1}" name="Oct._x000a_2018" dataDxfId="120">
      <calculatedColumnFormula>October!B22</calculatedColumnFormula>
    </tableColumn>
    <tableColumn id="10" xr3:uid="{E22BDE76-7559-4AEF-A7E8-47A418C53083}" name="Nov. _x000a_2018" dataDxfId="119">
      <calculatedColumnFormula>November!B22</calculatedColumnFormula>
    </tableColumn>
    <tableColumn id="11" xr3:uid="{641606BE-8B29-4578-89A9-723E11EE5501}" name="Dec._x000a_2018" dataDxfId="118">
      <calculatedColumnFormula>December!B22</calculatedColumnFormula>
    </tableColumn>
    <tableColumn id="12" xr3:uid="{6F8F0228-AFAF-47A7-8324-5E26F77126BC}" name="Jan._x000a_2019" dataDxfId="117">
      <calculatedColumnFormula>January!B22</calculatedColumnFormula>
    </tableColumn>
    <tableColumn id="13" xr3:uid="{20C9CC50-F5B7-42DC-9A02-31A9E226D9DD}" name="Feb._x000a_2019" dataDxfId="116">
      <calculatedColumnFormula>February!B22</calculatedColumnFormula>
    </tableColumn>
    <tableColumn id="2" xr3:uid="{C269938D-7D02-4B01-9B49-4CE5B3825B91}" name="Mar._x000a_2019" dataDxfId="115">
      <calculatedColumnFormula>March!B22</calculatedColumnFormula>
    </tableColumn>
    <tableColumn id="14" xr3:uid="{AC5410D7-04D0-41FF-87CF-3EDED5494313}" name="Apr._x000a_2019" dataDxfId="114">
      <calculatedColumnFormula>April!B22</calculatedColumnFormula>
    </tableColumn>
    <tableColumn id="15" xr3:uid="{2C588945-14B4-46D8-ADC0-953C64B9AD7F}" name="May_x000a_2019" dataDxfId="113">
      <calculatedColumnFormula>May!B22</calculatedColumnFormula>
    </tableColumn>
    <tableColumn id="3" xr3:uid="{D217AB29-2F07-4131-8F08-B0346135EC8C}" name="12 _x000a_Month Sum" dataDxfId="112">
      <calculatedColumnFormula>SUM(Table14628[[#This Row],[June
2018]:[May
2019]])</calculatedColumnFormula>
    </tableColumn>
    <tableColumn id="4" xr3:uid="{A22CA7A4-4793-4F03-B605-EAF119054503}" name="12_x000a_ Month Average" dataDxfId="111">
      <calculatedColumnFormula>AVERAGE(Table14628[[#This Row],[June
2018]:[May
2019]])</calculatedColumnFormula>
    </tableColumn>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110" tableBorderDxfId="109">
  <tableColumns count="3">
    <tableColumn id="1" xr3:uid="{96DE7B96-02EE-422C-8161-464C0CB94F2D}" name="Long Term Care Indicators" dataDxfId="108"/>
    <tableColumn id="2" xr3:uid="{E2CD4E70-F4F4-4B5D-A88F-7140A8AF6FD8}" name="Number" dataDxfId="107"/>
    <tableColumn id="3" xr3:uid="{3C43AB22-89EA-4612-86B6-AA92248D971D}" name="Narrative" dataDxfId="106"/>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39" totalsRowShown="0" tableBorderDxfId="105">
  <tableColumns count="3">
    <tableColumn id="1" xr3:uid="{BD13524E-E692-4D43-A24A-5E07DD3B5982}" name="Parkwood Suites Indicators" dataDxfId="104"/>
    <tableColumn id="2" xr3:uid="{634C8274-AB51-4B09-9042-C9E25A3681CD}" name="Number" dataDxfId="103"/>
    <tableColumn id="3" xr3:uid="{980D4911-732B-4271-8D4F-C14631D46CB6}" name="Narrative"/>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102" headerRowBorderDxfId="101" tableBorderDxfId="100" totalsRowBorderDxfId="99">
  <tableColumns count="3">
    <tableColumn id="1" xr3:uid="{E8F63E88-EB95-4821-8850-871C63A169EA}" name="Long Term Care Indicators" dataDxfId="98"/>
    <tableColumn id="2" xr3:uid="{73AC485F-EAF6-4C39-9FB8-8638108CFC1B}" name="Number" dataDxfId="97"/>
    <tableColumn id="3" xr3:uid="{B67CFC81-9EDD-4C7E-A7C8-E9CA469D307B}" name="Narrative" dataDxfId="96"/>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39" totalsRowShown="0" tableBorderDxfId="95">
  <tableColumns count="3">
    <tableColumn id="1" xr3:uid="{53EE3CB3-D79A-4C80-BE8E-81BCA43625EB}" name="Parkwood Suites Indicators" dataDxfId="94"/>
    <tableColumn id="2" xr3:uid="{9982F5C2-0908-4520-84B7-E83BF7FF29C2}" name="Number" dataDxfId="93"/>
    <tableColumn id="3" xr3:uid="{3D0941B7-42BF-4221-8707-77B616D72647}" name="Narrative"/>
  </tableColumns>
  <tableStyleInfo name="TableStyleMedium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92" tableBorderDxfId="91">
  <tableColumns count="3">
    <tableColumn id="1" xr3:uid="{1D500255-E057-4BC5-ADB3-50F111CCDCA6}" name="Long Term Care Indicators" dataDxfId="90"/>
    <tableColumn id="2" xr3:uid="{3DDB1F6E-8FEB-499D-9D5F-7DFE5A3602E1}" name="Number" dataDxfId="89"/>
    <tableColumn id="3" xr3:uid="{6E36F377-1E91-4733-8127-4DFAA5EEFD2A}" name="Narrative" dataDxfId="88"/>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theme="9" tint="-0.249977111117893"/>
    <pageSetUpPr fitToPage="1"/>
  </sheetPr>
  <dimension ref="A1:Q31"/>
  <sheetViews>
    <sheetView tabSelected="1" workbookViewId="0">
      <selection activeCell="C9" sqref="C9"/>
    </sheetView>
  </sheetViews>
  <sheetFormatPr defaultRowHeight="15" x14ac:dyDescent="0.25"/>
  <cols>
    <col min="1" max="1" width="32.42578125" customWidth="1"/>
    <col min="2" max="2" width="10.42578125" style="7" customWidth="1"/>
    <col min="3" max="3" width="9.42578125" style="7" customWidth="1"/>
    <col min="14" max="14" width="9.85546875" customWidth="1"/>
    <col min="15" max="15" width="13.5703125" customWidth="1"/>
    <col min="16" max="16" width="13.7109375" customWidth="1"/>
  </cols>
  <sheetData>
    <row r="1" spans="1:17" s="16" customFormat="1" ht="21.75" customHeight="1" x14ac:dyDescent="0.3">
      <c r="A1" s="18" t="s">
        <v>39</v>
      </c>
      <c r="B1" s="131" t="s">
        <v>40</v>
      </c>
      <c r="C1" s="131"/>
      <c r="D1" s="18"/>
      <c r="E1" s="18"/>
      <c r="F1" s="18"/>
      <c r="G1" s="18"/>
      <c r="H1" s="18"/>
      <c r="I1" s="18"/>
      <c r="J1" s="18"/>
      <c r="K1" s="18"/>
      <c r="L1" s="18"/>
      <c r="M1" s="18"/>
      <c r="N1" s="18"/>
    </row>
    <row r="2" spans="1:17" ht="30.75" x14ac:dyDescent="0.3">
      <c r="A2" s="1" t="s">
        <v>2</v>
      </c>
      <c r="B2" s="102" t="s">
        <v>180</v>
      </c>
      <c r="C2" s="102" t="s">
        <v>179</v>
      </c>
      <c r="D2" s="31" t="s">
        <v>27</v>
      </c>
      <c r="E2" s="31" t="s">
        <v>28</v>
      </c>
      <c r="F2" s="31" t="s">
        <v>29</v>
      </c>
      <c r="G2" s="31" t="s">
        <v>30</v>
      </c>
      <c r="H2" s="31" t="s">
        <v>31</v>
      </c>
      <c r="I2" s="31" t="s">
        <v>32</v>
      </c>
      <c r="J2" s="31" t="s">
        <v>33</v>
      </c>
      <c r="K2" s="31" t="s">
        <v>34</v>
      </c>
      <c r="L2" s="31" t="s">
        <v>35</v>
      </c>
      <c r="M2" s="31" t="s">
        <v>36</v>
      </c>
      <c r="N2" s="31" t="s">
        <v>37</v>
      </c>
      <c r="Q2" s="4"/>
    </row>
    <row r="3" spans="1:17" x14ac:dyDescent="0.25">
      <c r="A3" s="90" t="s">
        <v>0</v>
      </c>
      <c r="B3" s="132">
        <v>98.083333333333329</v>
      </c>
      <c r="C3" s="132">
        <v>98.166666666666671</v>
      </c>
      <c r="D3" s="38"/>
      <c r="E3" s="38"/>
      <c r="F3" s="38"/>
      <c r="G3" s="38"/>
      <c r="H3" s="38"/>
      <c r="I3" s="38"/>
      <c r="J3" s="38"/>
      <c r="K3" s="38"/>
      <c r="L3" s="38"/>
      <c r="M3" s="38"/>
      <c r="N3" s="38"/>
      <c r="P3" s="140"/>
    </row>
    <row r="4" spans="1:17" x14ac:dyDescent="0.25">
      <c r="A4" s="2" t="s">
        <v>4</v>
      </c>
      <c r="B4" s="132">
        <v>3.6666666666666665</v>
      </c>
      <c r="C4" s="132">
        <v>3.4166666666666665</v>
      </c>
      <c r="D4" s="38"/>
      <c r="E4" s="38"/>
      <c r="F4" s="38"/>
      <c r="G4" s="38"/>
      <c r="H4" s="38"/>
      <c r="I4" s="38"/>
      <c r="J4" s="38"/>
      <c r="K4" s="38"/>
      <c r="L4" s="38"/>
      <c r="M4" s="38"/>
      <c r="N4" s="38"/>
      <c r="P4" s="140"/>
    </row>
    <row r="5" spans="1:17" x14ac:dyDescent="0.25">
      <c r="A5" s="2" t="s">
        <v>5</v>
      </c>
      <c r="B5" s="132">
        <v>3.8333333333333335</v>
      </c>
      <c r="C5" s="132">
        <v>3.5833333333333335</v>
      </c>
      <c r="D5" s="38"/>
      <c r="E5" s="38"/>
      <c r="F5" s="38"/>
      <c r="G5" s="38"/>
      <c r="H5" s="38"/>
      <c r="I5" s="38"/>
      <c r="J5" s="38"/>
      <c r="K5" s="38"/>
      <c r="L5" s="38"/>
      <c r="M5" s="38"/>
      <c r="N5" s="38"/>
      <c r="P5" s="140"/>
    </row>
    <row r="6" spans="1:17" x14ac:dyDescent="0.25">
      <c r="A6" s="2" t="s">
        <v>6</v>
      </c>
      <c r="B6" s="132">
        <v>0.66666666666666663</v>
      </c>
      <c r="C6" s="132">
        <v>0.66666666666666663</v>
      </c>
      <c r="D6" s="38"/>
      <c r="E6" s="38"/>
      <c r="F6" s="38"/>
      <c r="G6" s="38"/>
      <c r="H6" s="38"/>
      <c r="I6" s="38"/>
      <c r="J6" s="38"/>
      <c r="K6" s="38"/>
      <c r="L6" s="38"/>
      <c r="M6" s="38"/>
      <c r="N6" s="38"/>
      <c r="P6" s="140"/>
    </row>
    <row r="7" spans="1:17" x14ac:dyDescent="0.25">
      <c r="A7" s="2" t="s">
        <v>7</v>
      </c>
      <c r="B7" s="132">
        <v>1.3333333333333333</v>
      </c>
      <c r="C7" s="132">
        <v>1.25</v>
      </c>
      <c r="D7" s="38"/>
      <c r="E7" s="38"/>
      <c r="F7" s="38"/>
      <c r="G7" s="38"/>
      <c r="H7" s="38"/>
      <c r="I7" s="38"/>
      <c r="J7" s="38"/>
      <c r="K7" s="38"/>
      <c r="L7" s="38"/>
      <c r="M7" s="38"/>
      <c r="N7" s="38"/>
      <c r="P7" s="140"/>
    </row>
    <row r="8" spans="1:17" x14ac:dyDescent="0.25">
      <c r="A8" s="2" t="s">
        <v>8</v>
      </c>
      <c r="B8" s="132">
        <v>2.6666666666666665</v>
      </c>
      <c r="C8" s="132">
        <v>2.6666666666666665</v>
      </c>
      <c r="D8" s="38"/>
      <c r="E8" s="38"/>
      <c r="F8" s="38"/>
      <c r="G8" s="38"/>
      <c r="H8" s="38"/>
      <c r="I8" s="38"/>
      <c r="J8" s="38"/>
      <c r="K8" s="38"/>
      <c r="L8" s="38"/>
      <c r="M8" s="38"/>
      <c r="N8" s="38"/>
      <c r="P8" s="140"/>
    </row>
    <row r="9" spans="1:17" x14ac:dyDescent="0.25">
      <c r="A9" s="2" t="s">
        <v>9</v>
      </c>
      <c r="B9" s="132">
        <v>0.41666666666666669</v>
      </c>
      <c r="C9" s="132">
        <v>0.41666666666666669</v>
      </c>
      <c r="D9" s="38"/>
      <c r="E9" s="38"/>
      <c r="F9" s="38"/>
      <c r="G9" s="38"/>
      <c r="H9" s="38"/>
      <c r="I9" s="38"/>
      <c r="J9" s="38"/>
      <c r="K9" s="38"/>
      <c r="L9" s="38"/>
      <c r="M9" s="38"/>
      <c r="N9" s="38"/>
      <c r="P9" s="140"/>
    </row>
    <row r="10" spans="1:17" x14ac:dyDescent="0.25">
      <c r="A10" s="2" t="s">
        <v>10</v>
      </c>
      <c r="B10" s="132">
        <v>0.75</v>
      </c>
      <c r="C10" s="132">
        <v>0.66666666666666663</v>
      </c>
      <c r="D10" s="38"/>
      <c r="E10" s="38"/>
      <c r="F10" s="38"/>
      <c r="G10" s="38"/>
      <c r="H10" s="38"/>
      <c r="I10" s="38"/>
      <c r="J10" s="38"/>
      <c r="K10" s="38"/>
      <c r="L10" s="38"/>
      <c r="M10" s="38"/>
      <c r="N10" s="38"/>
      <c r="P10" s="140"/>
    </row>
    <row r="11" spans="1:17" x14ac:dyDescent="0.25">
      <c r="A11" s="2" t="s">
        <v>11</v>
      </c>
      <c r="B11" s="132">
        <v>0.33333333333333331</v>
      </c>
      <c r="C11" s="132">
        <v>8.3333333333333329E-2</v>
      </c>
      <c r="D11" s="38"/>
      <c r="E11" s="38"/>
      <c r="F11" s="38"/>
      <c r="G11" s="38"/>
      <c r="H11" s="38"/>
      <c r="I11" s="38"/>
      <c r="J11" s="38"/>
      <c r="K11" s="38"/>
      <c r="L11" s="38"/>
      <c r="M11" s="38"/>
      <c r="N11" s="38"/>
      <c r="P11" s="140"/>
    </row>
    <row r="12" spans="1:17" x14ac:dyDescent="0.25">
      <c r="A12" s="2" t="s">
        <v>12</v>
      </c>
      <c r="B12" s="132">
        <v>0</v>
      </c>
      <c r="C12" s="132">
        <v>0</v>
      </c>
      <c r="D12" s="38"/>
      <c r="E12" s="38"/>
      <c r="F12" s="38"/>
      <c r="G12" s="38"/>
      <c r="H12" s="38"/>
      <c r="I12" s="38"/>
      <c r="J12" s="38"/>
      <c r="K12" s="38"/>
      <c r="L12" s="38"/>
      <c r="M12" s="38"/>
      <c r="N12" s="38"/>
      <c r="P12" s="140"/>
    </row>
    <row r="13" spans="1:17" x14ac:dyDescent="0.25">
      <c r="A13" s="2" t="s">
        <v>13</v>
      </c>
      <c r="B13" s="132">
        <v>0.25</v>
      </c>
      <c r="C13" s="132">
        <v>0.41666666666666669</v>
      </c>
      <c r="D13" s="38"/>
      <c r="E13" s="38"/>
      <c r="F13" s="38"/>
      <c r="G13" s="38"/>
      <c r="H13" s="38"/>
      <c r="I13" s="38"/>
      <c r="J13" s="38"/>
      <c r="K13" s="38"/>
      <c r="L13" s="38"/>
      <c r="M13" s="38"/>
      <c r="N13" s="38"/>
      <c r="P13" s="140"/>
    </row>
    <row r="14" spans="1:17" x14ac:dyDescent="0.25">
      <c r="A14" s="2" t="s">
        <v>14</v>
      </c>
      <c r="B14" s="132">
        <v>3</v>
      </c>
      <c r="C14" s="132">
        <v>2.8333333333333335</v>
      </c>
      <c r="D14" s="38"/>
      <c r="E14" s="38"/>
      <c r="F14" s="38"/>
      <c r="G14" s="38"/>
      <c r="H14" s="38"/>
      <c r="I14" s="38"/>
      <c r="J14" s="38"/>
      <c r="K14" s="38"/>
      <c r="L14" s="38"/>
      <c r="M14" s="38"/>
      <c r="N14" s="38"/>
      <c r="P14" s="140"/>
    </row>
    <row r="15" spans="1:17" x14ac:dyDescent="0.25">
      <c r="A15" s="2" t="s">
        <v>15</v>
      </c>
      <c r="B15" s="132">
        <v>1.8333333333333333</v>
      </c>
      <c r="C15" s="132">
        <v>1.6666666666666667</v>
      </c>
      <c r="D15" s="38"/>
      <c r="E15" s="38"/>
      <c r="F15" s="38"/>
      <c r="G15" s="38"/>
      <c r="H15" s="38"/>
      <c r="I15" s="38"/>
      <c r="J15" s="38"/>
      <c r="K15" s="38"/>
      <c r="L15" s="38"/>
      <c r="M15" s="38"/>
      <c r="N15" s="38"/>
      <c r="P15" s="140"/>
    </row>
    <row r="16" spans="1:17" x14ac:dyDescent="0.25">
      <c r="A16" s="20"/>
      <c r="B16" s="22"/>
      <c r="C16" s="22"/>
      <c r="D16" s="21"/>
      <c r="E16" s="21"/>
      <c r="F16" s="21"/>
      <c r="G16" s="21"/>
      <c r="H16" s="21"/>
      <c r="I16" s="21"/>
      <c r="J16" s="21"/>
      <c r="K16" s="21"/>
      <c r="L16" s="21"/>
      <c r="M16" s="21"/>
      <c r="N16" s="21"/>
    </row>
    <row r="17" spans="1:14" ht="30.75" x14ac:dyDescent="0.3">
      <c r="A17" s="85" t="s">
        <v>20</v>
      </c>
      <c r="B17" s="133" t="s">
        <v>180</v>
      </c>
      <c r="C17" s="134" t="s">
        <v>179</v>
      </c>
      <c r="D17" s="42" t="s">
        <v>28</v>
      </c>
      <c r="E17" s="42" t="s">
        <v>29</v>
      </c>
      <c r="F17" s="42" t="s">
        <v>30</v>
      </c>
      <c r="G17" s="42" t="s">
        <v>31</v>
      </c>
      <c r="H17" s="42" t="s">
        <v>32</v>
      </c>
      <c r="I17" s="42" t="s">
        <v>33</v>
      </c>
      <c r="J17" s="42" t="s">
        <v>34</v>
      </c>
      <c r="K17" s="42" t="s">
        <v>35</v>
      </c>
      <c r="L17" s="42" t="s">
        <v>36</v>
      </c>
      <c r="M17" s="42" t="s">
        <v>37</v>
      </c>
      <c r="N17" s="42" t="s">
        <v>38</v>
      </c>
    </row>
    <row r="18" spans="1:14" x14ac:dyDescent="0.25">
      <c r="A18" s="109" t="s">
        <v>43</v>
      </c>
      <c r="B18" s="135">
        <v>3.3333333333333335</v>
      </c>
      <c r="C18" s="135">
        <v>3.1666666666666665</v>
      </c>
      <c r="D18" s="110"/>
      <c r="E18" s="110"/>
      <c r="F18" s="110"/>
      <c r="G18" s="110"/>
      <c r="H18" s="110"/>
      <c r="I18" s="110"/>
      <c r="J18" s="110"/>
      <c r="K18" s="110"/>
      <c r="L18" s="110"/>
      <c r="M18" s="110"/>
      <c r="N18" s="110"/>
    </row>
    <row r="19" spans="1:14" x14ac:dyDescent="0.25">
      <c r="A19" s="111" t="s">
        <v>42</v>
      </c>
      <c r="B19" s="132">
        <v>0</v>
      </c>
      <c r="C19" s="132">
        <v>0</v>
      </c>
      <c r="D19" s="38"/>
      <c r="E19" s="38"/>
      <c r="F19" s="38"/>
      <c r="G19" s="38"/>
      <c r="H19" s="38"/>
      <c r="I19" s="38"/>
      <c r="J19" s="38"/>
      <c r="K19" s="38"/>
      <c r="L19" s="38"/>
      <c r="M19" s="38"/>
      <c r="N19" s="38"/>
    </row>
    <row r="20" spans="1:14" x14ac:dyDescent="0.25">
      <c r="A20" s="33" t="s">
        <v>4</v>
      </c>
      <c r="B20" s="132">
        <v>2.5833333333333335</v>
      </c>
      <c r="C20" s="132">
        <v>2.5</v>
      </c>
      <c r="D20" s="38"/>
      <c r="E20" s="38"/>
      <c r="F20" s="38"/>
      <c r="G20" s="38"/>
      <c r="H20" s="38"/>
      <c r="I20" s="38"/>
      <c r="J20" s="38"/>
      <c r="K20" s="38"/>
      <c r="L20" s="38"/>
      <c r="M20" s="38"/>
      <c r="N20" s="38"/>
    </row>
    <row r="21" spans="1:14" x14ac:dyDescent="0.25">
      <c r="A21" s="33" t="s">
        <v>5</v>
      </c>
      <c r="B21" s="132">
        <v>2.5</v>
      </c>
      <c r="C21" s="132">
        <v>2.5</v>
      </c>
      <c r="D21" s="38"/>
      <c r="E21" s="38"/>
      <c r="F21" s="38"/>
      <c r="G21" s="38"/>
      <c r="H21" s="38"/>
      <c r="I21" s="38"/>
      <c r="J21" s="38"/>
      <c r="K21" s="38"/>
      <c r="L21" s="38"/>
      <c r="M21" s="38"/>
      <c r="N21" s="38"/>
    </row>
    <row r="22" spans="1:14" x14ac:dyDescent="0.25">
      <c r="A22" s="33" t="s">
        <v>6</v>
      </c>
      <c r="B22" s="132">
        <v>0</v>
      </c>
      <c r="C22" s="132">
        <v>0</v>
      </c>
      <c r="D22" s="38"/>
      <c r="E22" s="38"/>
      <c r="F22" s="38"/>
      <c r="G22" s="38"/>
      <c r="H22" s="38"/>
      <c r="I22" s="38"/>
      <c r="J22" s="38"/>
      <c r="K22" s="38"/>
      <c r="L22" s="38"/>
      <c r="M22" s="38"/>
      <c r="N22" s="38"/>
    </row>
    <row r="23" spans="1:14" x14ac:dyDescent="0.25">
      <c r="A23" s="33" t="s">
        <v>7</v>
      </c>
      <c r="B23" s="132">
        <v>0.5</v>
      </c>
      <c r="C23" s="132">
        <v>0.41666666666666669</v>
      </c>
      <c r="D23" s="38"/>
      <c r="E23" s="38"/>
      <c r="F23" s="38"/>
      <c r="G23" s="38"/>
      <c r="H23" s="38"/>
      <c r="I23" s="38"/>
      <c r="J23" s="38"/>
      <c r="K23" s="38"/>
      <c r="L23" s="38"/>
      <c r="M23" s="38"/>
      <c r="N23" s="38"/>
    </row>
    <row r="24" spans="1:14" x14ac:dyDescent="0.25">
      <c r="A24" s="33" t="s">
        <v>8</v>
      </c>
      <c r="B24" s="132">
        <v>3.1666666666666665</v>
      </c>
      <c r="C24" s="132">
        <v>3.1666666666666665</v>
      </c>
      <c r="D24" s="38"/>
      <c r="E24" s="38"/>
      <c r="F24" s="38"/>
      <c r="G24" s="38"/>
      <c r="H24" s="38"/>
      <c r="I24" s="38"/>
      <c r="J24" s="38"/>
      <c r="K24" s="38"/>
      <c r="L24" s="38"/>
      <c r="M24" s="38"/>
      <c r="N24" s="38"/>
    </row>
    <row r="25" spans="1:14" x14ac:dyDescent="0.25">
      <c r="A25" s="33" t="s">
        <v>9</v>
      </c>
      <c r="B25" s="132">
        <v>0.16666666666666666</v>
      </c>
      <c r="C25" s="132">
        <v>0.16666666666666666</v>
      </c>
      <c r="D25" s="38"/>
      <c r="E25" s="38"/>
      <c r="F25" s="38"/>
      <c r="G25" s="38"/>
      <c r="H25" s="38"/>
      <c r="I25" s="38"/>
      <c r="J25" s="38"/>
      <c r="K25" s="38"/>
      <c r="L25" s="38"/>
      <c r="M25" s="38"/>
      <c r="N25" s="38"/>
    </row>
    <row r="26" spans="1:14" x14ac:dyDescent="0.25">
      <c r="A26" s="33" t="s">
        <v>10</v>
      </c>
      <c r="B26" s="132">
        <v>0.16666666666666666</v>
      </c>
      <c r="C26" s="132">
        <v>0.16666666666666666</v>
      </c>
      <c r="D26" s="38"/>
      <c r="E26" s="38"/>
      <c r="F26" s="38"/>
      <c r="G26" s="38"/>
      <c r="H26" s="38"/>
      <c r="I26" s="38"/>
      <c r="J26" s="38"/>
      <c r="K26" s="38"/>
      <c r="L26" s="38"/>
      <c r="M26" s="38"/>
      <c r="N26" s="38"/>
    </row>
    <row r="27" spans="1:14" x14ac:dyDescent="0.25">
      <c r="A27" s="33" t="s">
        <v>11</v>
      </c>
      <c r="B27" s="132">
        <v>0</v>
      </c>
      <c r="C27" s="132">
        <v>0</v>
      </c>
      <c r="D27" s="38"/>
      <c r="E27" s="38"/>
      <c r="F27" s="38"/>
      <c r="G27" s="38"/>
      <c r="H27" s="38"/>
      <c r="I27" s="38"/>
      <c r="J27" s="38"/>
      <c r="K27" s="38"/>
      <c r="L27" s="38"/>
      <c r="M27" s="38"/>
      <c r="N27" s="38"/>
    </row>
    <row r="28" spans="1:14" x14ac:dyDescent="0.25">
      <c r="A28" s="33" t="s">
        <v>12</v>
      </c>
      <c r="B28" s="132">
        <v>0</v>
      </c>
      <c r="C28" s="132">
        <v>0</v>
      </c>
      <c r="D28" s="38"/>
      <c r="E28" s="38"/>
      <c r="F28" s="38"/>
      <c r="G28" s="38"/>
      <c r="H28" s="38"/>
      <c r="I28" s="38"/>
      <c r="J28" s="38"/>
      <c r="K28" s="38"/>
      <c r="L28" s="38"/>
      <c r="M28" s="38"/>
      <c r="N28" s="38"/>
    </row>
    <row r="29" spans="1:14" x14ac:dyDescent="0.25">
      <c r="A29" s="33" t="s">
        <v>13</v>
      </c>
      <c r="B29" s="132">
        <v>0</v>
      </c>
      <c r="C29" s="132">
        <v>0</v>
      </c>
      <c r="D29" s="38"/>
      <c r="E29" s="38"/>
      <c r="F29" s="38"/>
      <c r="G29" s="38"/>
      <c r="H29" s="38"/>
      <c r="I29" s="38"/>
      <c r="J29" s="38"/>
      <c r="K29" s="38"/>
      <c r="L29" s="38"/>
      <c r="M29" s="38"/>
      <c r="N29" s="38"/>
    </row>
    <row r="30" spans="1:14" x14ac:dyDescent="0.25">
      <c r="A30" s="33" t="s">
        <v>14</v>
      </c>
      <c r="B30" s="132">
        <v>1.4166666666666667</v>
      </c>
      <c r="C30" s="132">
        <v>1.25</v>
      </c>
      <c r="D30" s="38"/>
      <c r="E30" s="38"/>
      <c r="F30" s="38"/>
      <c r="G30" s="38"/>
      <c r="H30" s="38"/>
      <c r="I30" s="38"/>
      <c r="J30" s="38"/>
      <c r="K30" s="38"/>
      <c r="L30" s="38"/>
      <c r="M30" s="38"/>
      <c r="N30" s="38"/>
    </row>
    <row r="31" spans="1:14" x14ac:dyDescent="0.25">
      <c r="A31" s="112" t="s">
        <v>15</v>
      </c>
      <c r="B31" s="136">
        <v>1.0833333333333333</v>
      </c>
      <c r="C31" s="136">
        <v>0.83333333333333337</v>
      </c>
      <c r="D31" s="113"/>
      <c r="E31" s="113"/>
      <c r="F31" s="113"/>
      <c r="G31" s="113"/>
      <c r="H31" s="113"/>
      <c r="I31" s="113"/>
      <c r="J31" s="113"/>
      <c r="K31" s="113"/>
      <c r="L31" s="113"/>
      <c r="M31" s="113"/>
      <c r="N31" s="113"/>
    </row>
  </sheetData>
  <printOptions horizontalCentered="1" verticalCentered="1"/>
  <pageMargins left="0.7" right="0.7" top="0.75" bottom="0.75" header="0.3" footer="0.3"/>
  <pageSetup paperSize="9" scale="86" orientation="landscape" r:id="rId1"/>
  <headerFooter>
    <oddHeader>&amp;L&amp;10Rolling Data Archive&amp;C&amp;10Page: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34DF-3B4A-468B-8A91-459F23CB11EE}">
  <sheetPr>
    <pageSetUpPr fitToPage="1"/>
  </sheetPr>
  <dimension ref="A1:C39"/>
  <sheetViews>
    <sheetView workbookViewId="0">
      <selection activeCell="E32" sqref="E32"/>
    </sheetView>
  </sheetViews>
  <sheetFormatPr defaultRowHeight="15" x14ac:dyDescent="0.25"/>
  <cols>
    <col min="1" max="1" width="32.42578125" customWidth="1"/>
    <col min="2" max="2" width="10.42578125" style="7" customWidth="1"/>
    <col min="3" max="3" width="120.7109375" customWidth="1"/>
  </cols>
  <sheetData>
    <row r="1" spans="1:3" ht="15.75" x14ac:dyDescent="0.25">
      <c r="A1" s="28" t="s">
        <v>41</v>
      </c>
      <c r="B1" s="26" t="s">
        <v>139</v>
      </c>
      <c r="C1" s="29">
        <v>2018</v>
      </c>
    </row>
    <row r="2" spans="1:3" ht="18.75" x14ac:dyDescent="0.3">
      <c r="A2" s="79" t="s">
        <v>2</v>
      </c>
      <c r="B2" s="6" t="s">
        <v>3</v>
      </c>
      <c r="C2" s="78" t="s">
        <v>1</v>
      </c>
    </row>
    <row r="3" spans="1:3" x14ac:dyDescent="0.25">
      <c r="A3" s="80" t="s">
        <v>0</v>
      </c>
      <c r="B3" s="6">
        <v>97</v>
      </c>
      <c r="C3" s="78"/>
    </row>
    <row r="4" spans="1:3" x14ac:dyDescent="0.25">
      <c r="A4" s="81" t="s">
        <v>4</v>
      </c>
      <c r="B4" s="6">
        <v>4</v>
      </c>
      <c r="C4" s="78"/>
    </row>
    <row r="5" spans="1:3" x14ac:dyDescent="0.25">
      <c r="A5" s="81" t="s">
        <v>5</v>
      </c>
      <c r="B5" s="6">
        <v>6</v>
      </c>
      <c r="C5" s="78"/>
    </row>
    <row r="6" spans="1:3" x14ac:dyDescent="0.25">
      <c r="A6" s="81" t="s">
        <v>6</v>
      </c>
      <c r="B6" s="6">
        <v>0</v>
      </c>
      <c r="C6" s="78"/>
    </row>
    <row r="7" spans="1:3" x14ac:dyDescent="0.25">
      <c r="A7" s="81" t="s">
        <v>7</v>
      </c>
      <c r="B7" s="6">
        <v>3</v>
      </c>
      <c r="C7" s="78"/>
    </row>
    <row r="8" spans="1:3" x14ac:dyDescent="0.25">
      <c r="A8" s="81" t="s">
        <v>8</v>
      </c>
      <c r="B8" s="6">
        <v>3</v>
      </c>
      <c r="C8" s="78"/>
    </row>
    <row r="9" spans="1:3" x14ac:dyDescent="0.25">
      <c r="A9" s="81" t="s">
        <v>9</v>
      </c>
      <c r="B9" s="6">
        <v>1</v>
      </c>
      <c r="C9" s="78"/>
    </row>
    <row r="10" spans="1:3" x14ac:dyDescent="0.25">
      <c r="A10" s="81" t="s">
        <v>10</v>
      </c>
      <c r="B10" s="6">
        <v>1</v>
      </c>
      <c r="C10" s="78"/>
    </row>
    <row r="11" spans="1:3" x14ac:dyDescent="0.25">
      <c r="A11" s="81" t="s">
        <v>11</v>
      </c>
      <c r="B11" s="6">
        <v>0</v>
      </c>
      <c r="C11" s="78"/>
    </row>
    <row r="12" spans="1:3" x14ac:dyDescent="0.25">
      <c r="A12" s="81" t="s">
        <v>12</v>
      </c>
      <c r="B12" s="6">
        <v>0</v>
      </c>
      <c r="C12" s="78"/>
    </row>
    <row r="13" spans="1:3" x14ac:dyDescent="0.25">
      <c r="A13" s="81" t="s">
        <v>13</v>
      </c>
      <c r="B13" s="6">
        <v>1</v>
      </c>
      <c r="C13" s="78"/>
    </row>
    <row r="14" spans="1:3" x14ac:dyDescent="0.25">
      <c r="A14" s="81" t="s">
        <v>14</v>
      </c>
      <c r="B14" s="6">
        <v>2</v>
      </c>
      <c r="C14" s="78"/>
    </row>
    <row r="15" spans="1:3" x14ac:dyDescent="0.25">
      <c r="A15" s="81" t="s">
        <v>15</v>
      </c>
      <c r="B15" s="6">
        <v>4</v>
      </c>
      <c r="C15" s="78"/>
    </row>
    <row r="16" spans="1:3" x14ac:dyDescent="0.25">
      <c r="A16" s="82" t="s">
        <v>16</v>
      </c>
      <c r="B16" s="6"/>
      <c r="C16" s="78"/>
    </row>
    <row r="17" spans="1:3" x14ac:dyDescent="0.25">
      <c r="A17" s="83" t="s">
        <v>17</v>
      </c>
      <c r="B17" s="6"/>
      <c r="C17" s="78"/>
    </row>
    <row r="18" spans="1:3" x14ac:dyDescent="0.25">
      <c r="A18" s="83" t="s">
        <v>18</v>
      </c>
      <c r="B18" s="6"/>
      <c r="C18" s="78"/>
    </row>
    <row r="19" spans="1:3" x14ac:dyDescent="0.25">
      <c r="A19" s="83" t="s">
        <v>19</v>
      </c>
      <c r="B19" s="6"/>
      <c r="C19" s="78"/>
    </row>
    <row r="20" spans="1:3" x14ac:dyDescent="0.25">
      <c r="A20" s="21"/>
      <c r="B20" s="22"/>
      <c r="C20" s="21"/>
    </row>
    <row r="21" spans="1:3" ht="18.75" x14ac:dyDescent="0.3">
      <c r="A21" s="1" t="s">
        <v>20</v>
      </c>
      <c r="B21" s="27" t="s">
        <v>3</v>
      </c>
      <c r="C21" s="19" t="s">
        <v>1</v>
      </c>
    </row>
    <row r="22" spans="1:3" x14ac:dyDescent="0.25">
      <c r="A22" s="9" t="s">
        <v>43</v>
      </c>
      <c r="B22" s="27">
        <v>5</v>
      </c>
      <c r="C22" s="19"/>
    </row>
    <row r="23" spans="1:3" x14ac:dyDescent="0.25">
      <c r="A23" s="9" t="s">
        <v>42</v>
      </c>
      <c r="B23" s="27">
        <v>0</v>
      </c>
      <c r="C23" s="19"/>
    </row>
    <row r="24" spans="1:3" x14ac:dyDescent="0.25">
      <c r="A24" s="2" t="s">
        <v>4</v>
      </c>
      <c r="B24" s="27">
        <v>6</v>
      </c>
      <c r="C24" s="19"/>
    </row>
    <row r="25" spans="1:3" x14ac:dyDescent="0.25">
      <c r="A25" s="2" t="s">
        <v>5</v>
      </c>
      <c r="B25" s="27">
        <v>4</v>
      </c>
      <c r="C25" s="19"/>
    </row>
    <row r="26" spans="1:3" x14ac:dyDescent="0.25">
      <c r="A26" s="2" t="s">
        <v>6</v>
      </c>
      <c r="B26" s="27">
        <v>0</v>
      </c>
      <c r="C26" s="19"/>
    </row>
    <row r="27" spans="1:3" x14ac:dyDescent="0.25">
      <c r="A27" s="2" t="s">
        <v>7</v>
      </c>
      <c r="B27" s="27">
        <v>1</v>
      </c>
      <c r="C27" s="19"/>
    </row>
    <row r="28" spans="1:3" x14ac:dyDescent="0.25">
      <c r="A28" s="2" t="s">
        <v>8</v>
      </c>
      <c r="B28" s="27">
        <v>5</v>
      </c>
      <c r="C28" s="19"/>
    </row>
    <row r="29" spans="1:3" x14ac:dyDescent="0.25">
      <c r="A29" s="2" t="s">
        <v>9</v>
      </c>
      <c r="B29" s="27">
        <v>0</v>
      </c>
      <c r="C29" s="19"/>
    </row>
    <row r="30" spans="1:3" x14ac:dyDescent="0.25">
      <c r="A30" s="2" t="s">
        <v>10</v>
      </c>
      <c r="B30" s="27">
        <v>0</v>
      </c>
      <c r="C30" s="19"/>
    </row>
    <row r="31" spans="1:3" x14ac:dyDescent="0.25">
      <c r="A31" s="2" t="s">
        <v>11</v>
      </c>
      <c r="B31" s="27">
        <v>0</v>
      </c>
      <c r="C31" s="19"/>
    </row>
    <row r="32" spans="1:3" x14ac:dyDescent="0.25">
      <c r="A32" s="2" t="s">
        <v>12</v>
      </c>
      <c r="B32" s="27">
        <v>0</v>
      </c>
      <c r="C32" s="19"/>
    </row>
    <row r="33" spans="1:3" x14ac:dyDescent="0.25">
      <c r="A33" s="2" t="s">
        <v>13</v>
      </c>
      <c r="B33" s="27">
        <v>0</v>
      </c>
      <c r="C33" s="19"/>
    </row>
    <row r="34" spans="1:3" x14ac:dyDescent="0.25">
      <c r="A34" s="2" t="s">
        <v>14</v>
      </c>
      <c r="B34" s="27">
        <v>1</v>
      </c>
      <c r="C34" s="19"/>
    </row>
    <row r="35" spans="1:3" x14ac:dyDescent="0.25">
      <c r="A35" s="2" t="s">
        <v>15</v>
      </c>
      <c r="B35" s="27">
        <v>1</v>
      </c>
      <c r="C35" s="19"/>
    </row>
    <row r="36" spans="1:3" x14ac:dyDescent="0.25">
      <c r="A36" s="2"/>
      <c r="B36" s="27"/>
      <c r="C36" s="19"/>
    </row>
    <row r="37" spans="1:3" x14ac:dyDescent="0.25">
      <c r="A37" s="3" t="s">
        <v>17</v>
      </c>
      <c r="B37" s="27"/>
      <c r="C37" s="19"/>
    </row>
    <row r="38" spans="1:3" x14ac:dyDescent="0.25">
      <c r="A38" s="3" t="s">
        <v>18</v>
      </c>
      <c r="B38" s="27"/>
      <c r="C38" s="19"/>
    </row>
    <row r="39" spans="1:3" x14ac:dyDescent="0.25">
      <c r="A39" s="3" t="s">
        <v>19</v>
      </c>
      <c r="B39" s="27"/>
      <c r="C39" s="19"/>
    </row>
  </sheetData>
  <pageMargins left="0.7" right="0.7" top="0.75" bottom="0.75" header="0.3" footer="0.3"/>
  <pageSetup paperSize="9" scale="80" fitToHeight="0"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39"/>
  <sheetViews>
    <sheetView topLeftCell="A10" workbookViewId="0">
      <selection activeCell="E31" sqref="E31"/>
    </sheetView>
  </sheetViews>
  <sheetFormatPr defaultRowHeight="15" x14ac:dyDescent="0.25"/>
  <cols>
    <col min="1" max="1" width="32.42578125" customWidth="1"/>
    <col min="2" max="2" width="10.42578125" style="7" customWidth="1"/>
    <col min="3" max="3" width="120.7109375" customWidth="1"/>
  </cols>
  <sheetData>
    <row r="1" spans="1:3" ht="15.75" x14ac:dyDescent="0.25">
      <c r="A1" s="61" t="s">
        <v>41</v>
      </c>
      <c r="B1" s="62" t="s">
        <v>140</v>
      </c>
      <c r="C1" s="63">
        <v>2018</v>
      </c>
    </row>
    <row r="2" spans="1:3" ht="18.75" x14ac:dyDescent="0.3">
      <c r="A2" s="85" t="s">
        <v>2</v>
      </c>
      <c r="B2" s="64" t="s">
        <v>3</v>
      </c>
      <c r="C2" s="42" t="s">
        <v>1</v>
      </c>
    </row>
    <row r="3" spans="1:3" x14ac:dyDescent="0.25">
      <c r="A3" s="86" t="s">
        <v>0</v>
      </c>
      <c r="B3" s="84">
        <v>97</v>
      </c>
      <c r="C3" s="42"/>
    </row>
    <row r="4" spans="1:3" x14ac:dyDescent="0.25">
      <c r="A4" s="87" t="s">
        <v>4</v>
      </c>
      <c r="B4" s="84">
        <v>4</v>
      </c>
      <c r="C4" s="42"/>
    </row>
    <row r="5" spans="1:3" x14ac:dyDescent="0.25">
      <c r="A5" s="87" t="s">
        <v>5</v>
      </c>
      <c r="B5" s="84">
        <v>2</v>
      </c>
      <c r="C5" s="42"/>
    </row>
    <row r="6" spans="1:3" x14ac:dyDescent="0.25">
      <c r="A6" s="87" t="s">
        <v>6</v>
      </c>
      <c r="B6" s="84">
        <v>2</v>
      </c>
      <c r="C6" s="42"/>
    </row>
    <row r="7" spans="1:3" x14ac:dyDescent="0.25">
      <c r="A7" s="87" t="s">
        <v>7</v>
      </c>
      <c r="B7" s="84">
        <v>0</v>
      </c>
      <c r="C7" s="42"/>
    </row>
    <row r="8" spans="1:3" x14ac:dyDescent="0.25">
      <c r="A8" s="87" t="s">
        <v>8</v>
      </c>
      <c r="B8" s="84">
        <v>3</v>
      </c>
      <c r="C8" s="42"/>
    </row>
    <row r="9" spans="1:3" x14ac:dyDescent="0.25">
      <c r="A9" s="87" t="s">
        <v>9</v>
      </c>
      <c r="B9" s="84">
        <v>0</v>
      </c>
      <c r="C9" s="42"/>
    </row>
    <row r="10" spans="1:3" x14ac:dyDescent="0.25">
      <c r="A10" s="87" t="s">
        <v>10</v>
      </c>
      <c r="B10" s="84">
        <v>2</v>
      </c>
      <c r="C10" s="42"/>
    </row>
    <row r="11" spans="1:3" x14ac:dyDescent="0.25">
      <c r="A11" s="87" t="s">
        <v>11</v>
      </c>
      <c r="B11" s="84">
        <v>1</v>
      </c>
      <c r="C11" s="42"/>
    </row>
    <row r="12" spans="1:3" x14ac:dyDescent="0.25">
      <c r="A12" s="87" t="s">
        <v>12</v>
      </c>
      <c r="B12" s="84">
        <v>0</v>
      </c>
      <c r="C12" s="42"/>
    </row>
    <row r="13" spans="1:3" x14ac:dyDescent="0.25">
      <c r="A13" s="87" t="s">
        <v>13</v>
      </c>
      <c r="B13" s="84">
        <v>0</v>
      </c>
      <c r="C13" s="42"/>
    </row>
    <row r="14" spans="1:3" x14ac:dyDescent="0.25">
      <c r="A14" s="87" t="s">
        <v>14</v>
      </c>
      <c r="B14" s="84">
        <v>3</v>
      </c>
      <c r="C14" s="42"/>
    </row>
    <row r="15" spans="1:3" x14ac:dyDescent="0.25">
      <c r="A15" s="87" t="s">
        <v>15</v>
      </c>
      <c r="B15" s="84">
        <v>2</v>
      </c>
      <c r="C15" s="42"/>
    </row>
    <row r="16" spans="1:3" x14ac:dyDescent="0.25">
      <c r="A16" s="88" t="s">
        <v>16</v>
      </c>
      <c r="B16" s="64"/>
      <c r="C16" s="42"/>
    </row>
    <row r="17" spans="1:3" x14ac:dyDescent="0.25">
      <c r="A17" s="89" t="s">
        <v>17</v>
      </c>
      <c r="B17" s="64"/>
      <c r="C17" s="42"/>
    </row>
    <row r="18" spans="1:3" x14ac:dyDescent="0.25">
      <c r="A18" s="89" t="s">
        <v>18</v>
      </c>
      <c r="B18" s="64"/>
      <c r="C18" s="42"/>
    </row>
    <row r="19" spans="1:3" x14ac:dyDescent="0.25">
      <c r="A19" s="89" t="s">
        <v>19</v>
      </c>
      <c r="B19" s="64"/>
      <c r="C19" s="42"/>
    </row>
    <row r="20" spans="1:3" x14ac:dyDescent="0.25">
      <c r="A20" s="21"/>
      <c r="B20" s="22"/>
      <c r="C20" s="21"/>
    </row>
    <row r="21" spans="1:3" ht="18.75" x14ac:dyDescent="0.3">
      <c r="A21" s="1" t="s">
        <v>20</v>
      </c>
      <c r="B21" s="27" t="s">
        <v>3</v>
      </c>
      <c r="C21" s="19" t="s">
        <v>1</v>
      </c>
    </row>
    <row r="22" spans="1:3" x14ac:dyDescent="0.25">
      <c r="A22" s="9" t="s">
        <v>43</v>
      </c>
      <c r="B22" s="27">
        <v>4</v>
      </c>
      <c r="C22" s="19"/>
    </row>
    <row r="23" spans="1:3" x14ac:dyDescent="0.25">
      <c r="A23" s="9" t="s">
        <v>42</v>
      </c>
      <c r="B23" s="27">
        <v>0</v>
      </c>
      <c r="C23" s="19"/>
    </row>
    <row r="24" spans="1:3" x14ac:dyDescent="0.25">
      <c r="A24" s="2" t="s">
        <v>4</v>
      </c>
      <c r="B24" s="27">
        <v>2</v>
      </c>
      <c r="C24" s="19"/>
    </row>
    <row r="25" spans="1:3" x14ac:dyDescent="0.25">
      <c r="A25" s="2" t="s">
        <v>5</v>
      </c>
      <c r="B25" s="27">
        <v>4</v>
      </c>
      <c r="C25" s="19"/>
    </row>
    <row r="26" spans="1:3" x14ac:dyDescent="0.25">
      <c r="A26" s="2" t="s">
        <v>6</v>
      </c>
      <c r="B26" s="27">
        <v>0</v>
      </c>
      <c r="C26" s="19"/>
    </row>
    <row r="27" spans="1:3" x14ac:dyDescent="0.25">
      <c r="A27" s="2" t="s">
        <v>7</v>
      </c>
      <c r="B27" s="27">
        <v>0</v>
      </c>
      <c r="C27" s="19"/>
    </row>
    <row r="28" spans="1:3" x14ac:dyDescent="0.25">
      <c r="A28" s="2" t="s">
        <v>8</v>
      </c>
      <c r="B28" s="27">
        <v>3</v>
      </c>
      <c r="C28" s="19"/>
    </row>
    <row r="29" spans="1:3" x14ac:dyDescent="0.25">
      <c r="A29" s="2" t="s">
        <v>9</v>
      </c>
      <c r="B29" s="27">
        <v>1</v>
      </c>
      <c r="C29" s="19"/>
    </row>
    <row r="30" spans="1:3" x14ac:dyDescent="0.25">
      <c r="A30" s="2" t="s">
        <v>10</v>
      </c>
      <c r="B30" s="27">
        <v>0</v>
      </c>
      <c r="C30" s="19"/>
    </row>
    <row r="31" spans="1:3" x14ac:dyDescent="0.25">
      <c r="A31" s="2" t="s">
        <v>11</v>
      </c>
      <c r="B31" s="27">
        <v>0</v>
      </c>
      <c r="C31" s="19"/>
    </row>
    <row r="32" spans="1:3" x14ac:dyDescent="0.25">
      <c r="A32" s="2" t="s">
        <v>12</v>
      </c>
      <c r="B32" s="27">
        <v>0</v>
      </c>
      <c r="C32" s="19"/>
    </row>
    <row r="33" spans="1:3" x14ac:dyDescent="0.25">
      <c r="A33" s="2" t="s">
        <v>13</v>
      </c>
      <c r="B33" s="27">
        <v>0</v>
      </c>
      <c r="C33" s="19"/>
    </row>
    <row r="34" spans="1:3" x14ac:dyDescent="0.25">
      <c r="A34" s="2" t="s">
        <v>14</v>
      </c>
      <c r="B34" s="27">
        <v>0</v>
      </c>
      <c r="C34" s="19"/>
    </row>
    <row r="35" spans="1:3" x14ac:dyDescent="0.25">
      <c r="A35" s="2" t="s">
        <v>15</v>
      </c>
      <c r="B35" s="27">
        <v>0</v>
      </c>
      <c r="C35" s="19"/>
    </row>
    <row r="36" spans="1:3" x14ac:dyDescent="0.25">
      <c r="A36" s="2"/>
      <c r="B36" s="27"/>
      <c r="C36" s="19"/>
    </row>
    <row r="37" spans="1:3" x14ac:dyDescent="0.25">
      <c r="A37" s="3" t="s">
        <v>17</v>
      </c>
      <c r="B37" s="27"/>
      <c r="C37" s="19"/>
    </row>
    <row r="38" spans="1:3" x14ac:dyDescent="0.25">
      <c r="A38" s="3" t="s">
        <v>18</v>
      </c>
      <c r="B38" s="27"/>
      <c r="C38" s="19"/>
    </row>
    <row r="39" spans="1:3" x14ac:dyDescent="0.25">
      <c r="A39" s="3" t="s">
        <v>19</v>
      </c>
      <c r="B39" s="27"/>
      <c r="C39" s="19"/>
    </row>
  </sheetData>
  <pageMargins left="0.7" right="0.7" top="0.75" bottom="0.75" header="0.3" footer="0.3"/>
  <pageSetup paperSize="9" scale="80" fitToHeight="0"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39"/>
  <sheetViews>
    <sheetView workbookViewId="0">
      <selection activeCell="G24" sqref="G24"/>
    </sheetView>
  </sheetViews>
  <sheetFormatPr defaultRowHeight="15" x14ac:dyDescent="0.25"/>
  <cols>
    <col min="1" max="1" width="32.42578125" customWidth="1"/>
    <col min="2" max="2" width="10.42578125" style="7" customWidth="1"/>
    <col min="3" max="3" width="120.7109375" customWidth="1"/>
  </cols>
  <sheetData>
    <row r="1" spans="1:3" s="17" customFormat="1" ht="15.75" x14ac:dyDescent="0.25">
      <c r="A1" s="49" t="s">
        <v>41</v>
      </c>
      <c r="B1" s="50" t="s">
        <v>21</v>
      </c>
      <c r="C1" s="51">
        <v>2019</v>
      </c>
    </row>
    <row r="2" spans="1:3" ht="18.75" x14ac:dyDescent="0.3">
      <c r="A2" s="30" t="s">
        <v>2</v>
      </c>
      <c r="B2" s="6" t="s">
        <v>3</v>
      </c>
      <c r="C2" s="31" t="s">
        <v>1</v>
      </c>
    </row>
    <row r="3" spans="1:3" x14ac:dyDescent="0.25">
      <c r="A3" s="32" t="s">
        <v>0</v>
      </c>
      <c r="B3" s="6">
        <v>99</v>
      </c>
      <c r="C3" s="31"/>
    </row>
    <row r="4" spans="1:3" x14ac:dyDescent="0.25">
      <c r="A4" s="33" t="s">
        <v>4</v>
      </c>
      <c r="B4" s="6">
        <v>3</v>
      </c>
      <c r="C4" s="31"/>
    </row>
    <row r="5" spans="1:3" x14ac:dyDescent="0.25">
      <c r="A5" s="33" t="s">
        <v>5</v>
      </c>
      <c r="B5" s="6">
        <v>3</v>
      </c>
      <c r="C5" s="31"/>
    </row>
    <row r="6" spans="1:3" x14ac:dyDescent="0.25">
      <c r="A6" s="33" t="s">
        <v>6</v>
      </c>
      <c r="B6" s="6">
        <v>2</v>
      </c>
      <c r="C6" s="31"/>
    </row>
    <row r="7" spans="1:3" x14ac:dyDescent="0.25">
      <c r="A7" s="33" t="s">
        <v>7</v>
      </c>
      <c r="B7" s="6">
        <v>2</v>
      </c>
      <c r="C7" s="31"/>
    </row>
    <row r="8" spans="1:3" x14ac:dyDescent="0.25">
      <c r="A8" s="33" t="s">
        <v>8</v>
      </c>
      <c r="B8" s="6">
        <v>3</v>
      </c>
      <c r="C8" s="31"/>
    </row>
    <row r="9" spans="1:3" x14ac:dyDescent="0.25">
      <c r="A9" s="33" t="s">
        <v>9</v>
      </c>
      <c r="B9" s="6">
        <v>0</v>
      </c>
      <c r="C9" s="31"/>
    </row>
    <row r="10" spans="1:3" x14ac:dyDescent="0.25">
      <c r="A10" s="33" t="s">
        <v>10</v>
      </c>
      <c r="B10" s="6">
        <v>0</v>
      </c>
      <c r="C10" s="31"/>
    </row>
    <row r="11" spans="1:3" x14ac:dyDescent="0.25">
      <c r="A11" s="33" t="s">
        <v>11</v>
      </c>
      <c r="B11" s="6">
        <v>0</v>
      </c>
      <c r="C11" s="31"/>
    </row>
    <row r="12" spans="1:3" x14ac:dyDescent="0.25">
      <c r="A12" s="33" t="s">
        <v>12</v>
      </c>
      <c r="B12" s="6">
        <v>0</v>
      </c>
      <c r="C12" s="31"/>
    </row>
    <row r="13" spans="1:3" x14ac:dyDescent="0.25">
      <c r="A13" s="33" t="s">
        <v>13</v>
      </c>
      <c r="B13" s="6">
        <v>0</v>
      </c>
      <c r="C13" s="31"/>
    </row>
    <row r="14" spans="1:3" x14ac:dyDescent="0.25">
      <c r="A14" s="33" t="s">
        <v>14</v>
      </c>
      <c r="B14" s="6">
        <v>8</v>
      </c>
      <c r="C14" s="31"/>
    </row>
    <row r="15" spans="1:3" x14ac:dyDescent="0.25">
      <c r="A15" s="33" t="s">
        <v>15</v>
      </c>
      <c r="B15" s="6">
        <v>2</v>
      </c>
      <c r="C15" s="31"/>
    </row>
    <row r="16" spans="1:3" x14ac:dyDescent="0.25">
      <c r="A16" s="34" t="s">
        <v>16</v>
      </c>
      <c r="B16" s="6"/>
      <c r="C16" s="31"/>
    </row>
    <row r="17" spans="1:3" x14ac:dyDescent="0.25">
      <c r="A17" s="35" t="s">
        <v>17</v>
      </c>
      <c r="B17" s="6"/>
      <c r="C17" s="31"/>
    </row>
    <row r="18" spans="1:3" x14ac:dyDescent="0.25">
      <c r="A18" s="35" t="s">
        <v>18</v>
      </c>
      <c r="B18" s="6"/>
      <c r="C18" s="31"/>
    </row>
    <row r="19" spans="1:3" x14ac:dyDescent="0.25">
      <c r="A19" s="52" t="s">
        <v>19</v>
      </c>
      <c r="B19" s="40"/>
      <c r="C19" s="53"/>
    </row>
    <row r="20" spans="1:3" x14ac:dyDescent="0.25">
      <c r="A20" s="21"/>
      <c r="B20" s="22"/>
      <c r="C20" s="21"/>
    </row>
    <row r="21" spans="1:3" ht="18.75" x14ac:dyDescent="0.3">
      <c r="A21" s="1" t="s">
        <v>20</v>
      </c>
      <c r="B21" s="27" t="s">
        <v>3</v>
      </c>
      <c r="C21" s="19" t="s">
        <v>1</v>
      </c>
    </row>
    <row r="22" spans="1:3" x14ac:dyDescent="0.25">
      <c r="A22" s="8" t="s">
        <v>43</v>
      </c>
      <c r="B22" s="27">
        <v>1</v>
      </c>
      <c r="C22" s="19"/>
    </row>
    <row r="23" spans="1:3" x14ac:dyDescent="0.25">
      <c r="A23" s="8" t="s">
        <v>42</v>
      </c>
      <c r="B23" s="27">
        <v>0</v>
      </c>
      <c r="C23" s="19"/>
    </row>
    <row r="24" spans="1:3" x14ac:dyDescent="0.25">
      <c r="A24" s="2" t="s">
        <v>4</v>
      </c>
      <c r="B24" s="27">
        <v>5</v>
      </c>
      <c r="C24" s="19"/>
    </row>
    <row r="25" spans="1:3" x14ac:dyDescent="0.25">
      <c r="A25" s="2" t="s">
        <v>5</v>
      </c>
      <c r="B25" s="27">
        <v>1</v>
      </c>
      <c r="C25" s="19"/>
    </row>
    <row r="26" spans="1:3" x14ac:dyDescent="0.25">
      <c r="A26" s="2" t="s">
        <v>6</v>
      </c>
      <c r="B26" s="27">
        <v>0</v>
      </c>
      <c r="C26" s="19"/>
    </row>
    <row r="27" spans="1:3" x14ac:dyDescent="0.25">
      <c r="A27" s="2" t="s">
        <v>7</v>
      </c>
      <c r="B27" s="27">
        <v>0</v>
      </c>
      <c r="C27" s="19"/>
    </row>
    <row r="28" spans="1:3" x14ac:dyDescent="0.25">
      <c r="A28" s="2" t="s">
        <v>8</v>
      </c>
      <c r="B28" s="27">
        <v>3</v>
      </c>
      <c r="C28" s="19"/>
    </row>
    <row r="29" spans="1:3" x14ac:dyDescent="0.25">
      <c r="A29" s="2" t="s">
        <v>9</v>
      </c>
      <c r="B29" s="27">
        <v>0</v>
      </c>
      <c r="C29" s="19"/>
    </row>
    <row r="30" spans="1:3" x14ac:dyDescent="0.25">
      <c r="A30" s="2" t="s">
        <v>10</v>
      </c>
      <c r="B30" s="27">
        <v>0</v>
      </c>
      <c r="C30" s="19"/>
    </row>
    <row r="31" spans="1:3" x14ac:dyDescent="0.25">
      <c r="A31" s="2" t="s">
        <v>11</v>
      </c>
      <c r="B31" s="27">
        <v>0</v>
      </c>
      <c r="C31" s="19"/>
    </row>
    <row r="32" spans="1:3" x14ac:dyDescent="0.25">
      <c r="A32" s="2" t="s">
        <v>12</v>
      </c>
      <c r="B32" s="27">
        <v>0</v>
      </c>
      <c r="C32" s="19"/>
    </row>
    <row r="33" spans="1:3" x14ac:dyDescent="0.25">
      <c r="A33" s="2" t="s">
        <v>13</v>
      </c>
      <c r="B33" s="27">
        <v>0</v>
      </c>
      <c r="C33" s="19"/>
    </row>
    <row r="34" spans="1:3" x14ac:dyDescent="0.25">
      <c r="A34" s="2" t="s">
        <v>14</v>
      </c>
      <c r="B34" s="27">
        <v>1</v>
      </c>
      <c r="C34" s="19"/>
    </row>
    <row r="35" spans="1:3" x14ac:dyDescent="0.25">
      <c r="A35" s="2" t="s">
        <v>15</v>
      </c>
      <c r="B35" s="27">
        <v>0</v>
      </c>
      <c r="C35" s="19"/>
    </row>
    <row r="36" spans="1:3" x14ac:dyDescent="0.25">
      <c r="A36" s="2"/>
      <c r="B36" s="27"/>
      <c r="C36" s="19"/>
    </row>
    <row r="37" spans="1:3" x14ac:dyDescent="0.25">
      <c r="A37" s="3" t="s">
        <v>17</v>
      </c>
      <c r="B37" s="27"/>
      <c r="C37" s="19"/>
    </row>
    <row r="38" spans="1:3" x14ac:dyDescent="0.25">
      <c r="A38" s="3" t="s">
        <v>18</v>
      </c>
      <c r="B38" s="27"/>
      <c r="C38" s="19"/>
    </row>
    <row r="39" spans="1:3" x14ac:dyDescent="0.25">
      <c r="A39" s="3" t="s">
        <v>19</v>
      </c>
      <c r="B39" s="27"/>
      <c r="C39" s="19"/>
    </row>
  </sheetData>
  <pageMargins left="0.7" right="0.7" top="0.75" bottom="0.75" header="0.3" footer="0.3"/>
  <pageSetup paperSize="9" scale="80"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sheetPr>
    <pageSetUpPr fitToPage="1"/>
  </sheetPr>
  <dimension ref="A1:C39"/>
  <sheetViews>
    <sheetView workbookViewId="0">
      <selection activeCell="C13" sqref="C13"/>
    </sheetView>
  </sheetViews>
  <sheetFormatPr defaultRowHeight="15" x14ac:dyDescent="0.25"/>
  <cols>
    <col min="1" max="1" width="32.42578125" customWidth="1"/>
    <col min="2" max="2" width="10.42578125" style="7" customWidth="1"/>
    <col min="3" max="3" width="120.7109375" style="5" customWidth="1"/>
  </cols>
  <sheetData>
    <row r="1" spans="1:3" ht="26.25" customHeight="1" x14ac:dyDescent="0.3">
      <c r="A1" s="98" t="s">
        <v>41</v>
      </c>
      <c r="B1" s="50" t="s">
        <v>22</v>
      </c>
      <c r="C1" s="51">
        <v>2019</v>
      </c>
    </row>
    <row r="2" spans="1:3" ht="18.75" x14ac:dyDescent="0.3">
      <c r="A2" s="30" t="s">
        <v>2</v>
      </c>
      <c r="B2" s="6" t="s">
        <v>3</v>
      </c>
      <c r="C2" s="37" t="s">
        <v>177</v>
      </c>
    </row>
    <row r="3" spans="1:3" ht="30" x14ac:dyDescent="0.25">
      <c r="A3" s="36" t="s">
        <v>0</v>
      </c>
      <c r="B3" s="6">
        <v>96</v>
      </c>
      <c r="C3" s="37" t="s">
        <v>50</v>
      </c>
    </row>
    <row r="4" spans="1:3" x14ac:dyDescent="0.25">
      <c r="A4" s="33" t="s">
        <v>4</v>
      </c>
      <c r="B4" s="6">
        <v>4</v>
      </c>
      <c r="C4" s="37" t="s">
        <v>51</v>
      </c>
    </row>
    <row r="5" spans="1:3" x14ac:dyDescent="0.25">
      <c r="A5" s="33" t="s">
        <v>5</v>
      </c>
      <c r="B5" s="6">
        <v>4</v>
      </c>
      <c r="C5" s="37" t="s">
        <v>52</v>
      </c>
    </row>
    <row r="6" spans="1:3" x14ac:dyDescent="0.25">
      <c r="A6" s="33" t="s">
        <v>6</v>
      </c>
      <c r="B6" s="6">
        <v>0</v>
      </c>
      <c r="C6" s="37" t="s">
        <v>53</v>
      </c>
    </row>
    <row r="7" spans="1:3" x14ac:dyDescent="0.25">
      <c r="A7" s="33" t="s">
        <v>7</v>
      </c>
      <c r="B7" s="6">
        <v>0</v>
      </c>
      <c r="C7" s="37" t="s">
        <v>54</v>
      </c>
    </row>
    <row r="8" spans="1:3" x14ac:dyDescent="0.25">
      <c r="A8" s="33" t="s">
        <v>8</v>
      </c>
      <c r="B8" s="6">
        <v>3</v>
      </c>
      <c r="C8" s="37" t="s">
        <v>55</v>
      </c>
    </row>
    <row r="9" spans="1:3" x14ac:dyDescent="0.25">
      <c r="A9" s="33" t="s">
        <v>9</v>
      </c>
      <c r="B9" s="6">
        <v>0</v>
      </c>
      <c r="C9" s="37" t="s">
        <v>53</v>
      </c>
    </row>
    <row r="10" spans="1:3" x14ac:dyDescent="0.25">
      <c r="A10" s="33" t="s">
        <v>10</v>
      </c>
      <c r="B10" s="6">
        <v>0</v>
      </c>
      <c r="C10" s="37" t="s">
        <v>53</v>
      </c>
    </row>
    <row r="11" spans="1:3" x14ac:dyDescent="0.25">
      <c r="A11" s="33" t="s">
        <v>11</v>
      </c>
      <c r="B11" s="6">
        <v>0</v>
      </c>
      <c r="C11" s="37" t="s">
        <v>53</v>
      </c>
    </row>
    <row r="12" spans="1:3" x14ac:dyDescent="0.25">
      <c r="A12" s="33" t="s">
        <v>12</v>
      </c>
      <c r="B12" s="6">
        <v>0</v>
      </c>
      <c r="C12" s="37" t="s">
        <v>53</v>
      </c>
    </row>
    <row r="13" spans="1:3" ht="39.75" customHeight="1" x14ac:dyDescent="0.25">
      <c r="A13" s="33" t="s">
        <v>13</v>
      </c>
      <c r="B13" s="6">
        <v>0</v>
      </c>
      <c r="C13" s="37" t="s">
        <v>182</v>
      </c>
    </row>
    <row r="14" spans="1:3" x14ac:dyDescent="0.25">
      <c r="A14" s="33" t="s">
        <v>14</v>
      </c>
      <c r="B14" s="6">
        <v>0</v>
      </c>
      <c r="C14" s="37" t="s">
        <v>142</v>
      </c>
    </row>
    <row r="15" spans="1:3" x14ac:dyDescent="0.25">
      <c r="A15" s="33" t="s">
        <v>15</v>
      </c>
      <c r="B15" s="6">
        <v>0</v>
      </c>
      <c r="C15" s="37" t="s">
        <v>142</v>
      </c>
    </row>
    <row r="16" spans="1:3" x14ac:dyDescent="0.25">
      <c r="A16" s="34" t="s">
        <v>16</v>
      </c>
      <c r="B16" s="6"/>
      <c r="C16" s="37"/>
    </row>
    <row r="17" spans="1:3" ht="42.75" customHeight="1" x14ac:dyDescent="0.25">
      <c r="A17" s="35" t="s">
        <v>17</v>
      </c>
      <c r="B17" s="6"/>
      <c r="C17" s="37" t="s">
        <v>143</v>
      </c>
    </row>
    <row r="18" spans="1:3" x14ac:dyDescent="0.25">
      <c r="A18" s="35" t="s">
        <v>18</v>
      </c>
      <c r="B18" s="6"/>
      <c r="C18" s="37"/>
    </row>
    <row r="19" spans="1:3" ht="30" x14ac:dyDescent="0.25">
      <c r="A19" s="52" t="s">
        <v>19</v>
      </c>
      <c r="B19" s="40"/>
      <c r="C19" s="54" t="s">
        <v>56</v>
      </c>
    </row>
    <row r="20" spans="1:3" x14ac:dyDescent="0.25">
      <c r="A20" s="21"/>
      <c r="B20" s="22"/>
      <c r="C20" s="23"/>
    </row>
    <row r="21" spans="1:3" ht="30.75" x14ac:dyDescent="0.3">
      <c r="A21" s="55" t="s">
        <v>20</v>
      </c>
      <c r="B21" s="99" t="s">
        <v>175</v>
      </c>
      <c r="C21" s="56" t="s">
        <v>177</v>
      </c>
    </row>
    <row r="22" spans="1:3" x14ac:dyDescent="0.25">
      <c r="A22" s="57" t="s">
        <v>43</v>
      </c>
      <c r="B22" s="27">
        <v>2</v>
      </c>
      <c r="C22" s="58">
        <v>84</v>
      </c>
    </row>
    <row r="23" spans="1:3" x14ac:dyDescent="0.25">
      <c r="A23" s="57" t="s">
        <v>42</v>
      </c>
      <c r="B23" s="27">
        <v>0</v>
      </c>
      <c r="C23" s="58">
        <v>24</v>
      </c>
    </row>
    <row r="24" spans="1:3" x14ac:dyDescent="0.25">
      <c r="A24" s="59" t="s">
        <v>4</v>
      </c>
      <c r="B24" s="27">
        <v>0</v>
      </c>
      <c r="C24" s="56"/>
    </row>
    <row r="25" spans="1:3" x14ac:dyDescent="0.25">
      <c r="A25" s="59" t="s">
        <v>5</v>
      </c>
      <c r="B25" s="27">
        <v>2</v>
      </c>
      <c r="C25" s="56" t="s">
        <v>44</v>
      </c>
    </row>
    <row r="26" spans="1:3" x14ac:dyDescent="0.25">
      <c r="A26" s="59" t="s">
        <v>6</v>
      </c>
      <c r="B26" s="27">
        <v>0</v>
      </c>
      <c r="C26" s="56"/>
    </row>
    <row r="27" spans="1:3" x14ac:dyDescent="0.25">
      <c r="A27" s="59" t="s">
        <v>7</v>
      </c>
      <c r="B27" s="27">
        <v>1</v>
      </c>
      <c r="C27" s="56" t="s">
        <v>45</v>
      </c>
    </row>
    <row r="28" spans="1:3" x14ac:dyDescent="0.25">
      <c r="A28" s="59" t="s">
        <v>8</v>
      </c>
      <c r="B28" s="27">
        <v>3</v>
      </c>
      <c r="C28" s="56"/>
    </row>
    <row r="29" spans="1:3" x14ac:dyDescent="0.25">
      <c r="A29" s="59" t="s">
        <v>9</v>
      </c>
      <c r="B29" s="27">
        <v>0</v>
      </c>
      <c r="C29" s="56"/>
    </row>
    <row r="30" spans="1:3" x14ac:dyDescent="0.25">
      <c r="A30" s="59" t="s">
        <v>10</v>
      </c>
      <c r="B30" s="27">
        <v>0</v>
      </c>
      <c r="C30" s="56"/>
    </row>
    <row r="31" spans="1:3" x14ac:dyDescent="0.25">
      <c r="A31" s="59" t="s">
        <v>11</v>
      </c>
      <c r="B31" s="27">
        <v>0</v>
      </c>
      <c r="C31" s="56"/>
    </row>
    <row r="32" spans="1:3" x14ac:dyDescent="0.25">
      <c r="A32" s="59" t="s">
        <v>12</v>
      </c>
      <c r="B32" s="27">
        <v>0</v>
      </c>
      <c r="C32" s="56"/>
    </row>
    <row r="33" spans="1:3" x14ac:dyDescent="0.25">
      <c r="A33" s="59" t="s">
        <v>13</v>
      </c>
      <c r="B33" s="27">
        <v>0</v>
      </c>
      <c r="C33" s="56" t="s">
        <v>46</v>
      </c>
    </row>
    <row r="34" spans="1:3" x14ac:dyDescent="0.25">
      <c r="A34" s="59" t="s">
        <v>14</v>
      </c>
      <c r="B34" s="27">
        <v>3</v>
      </c>
      <c r="C34" s="56"/>
    </row>
    <row r="35" spans="1:3" x14ac:dyDescent="0.25">
      <c r="A35" s="59" t="s">
        <v>15</v>
      </c>
      <c r="B35" s="27">
        <v>1</v>
      </c>
      <c r="C35" s="56" t="s">
        <v>47</v>
      </c>
    </row>
    <row r="36" spans="1:3" x14ac:dyDescent="0.25">
      <c r="A36" s="59"/>
      <c r="B36" s="27"/>
      <c r="C36" s="56"/>
    </row>
    <row r="37" spans="1:3" ht="45" x14ac:dyDescent="0.25">
      <c r="A37" s="60" t="s">
        <v>17</v>
      </c>
      <c r="B37" s="27"/>
      <c r="C37" s="56" t="s">
        <v>48</v>
      </c>
    </row>
    <row r="38" spans="1:3" ht="30" x14ac:dyDescent="0.25">
      <c r="A38" s="60" t="s">
        <v>18</v>
      </c>
      <c r="B38" s="27"/>
      <c r="C38" s="56" t="s">
        <v>144</v>
      </c>
    </row>
    <row r="39" spans="1:3" ht="45" x14ac:dyDescent="0.25">
      <c r="A39" s="60" t="s">
        <v>19</v>
      </c>
      <c r="B39" s="27"/>
      <c r="C39" s="56" t="s">
        <v>49</v>
      </c>
    </row>
  </sheetData>
  <pageMargins left="0.7" right="0.7" top="0.75" bottom="0.75" header="0.3" footer="0.3"/>
  <pageSetup paperSize="9" scale="80"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sheetPr>
    <pageSetUpPr fitToPage="1"/>
  </sheetPr>
  <dimension ref="A1:C39"/>
  <sheetViews>
    <sheetView topLeftCell="A22" workbookViewId="0">
      <selection activeCell="C42" sqref="C42"/>
    </sheetView>
  </sheetViews>
  <sheetFormatPr defaultRowHeight="15" x14ac:dyDescent="0.25"/>
  <cols>
    <col min="1" max="1" width="33.85546875" bestFit="1" customWidth="1"/>
    <col min="2" max="2" width="10.42578125" style="7" customWidth="1"/>
    <col min="3" max="3" width="120.7109375" customWidth="1"/>
  </cols>
  <sheetData>
    <row r="1" spans="1:3" ht="25.5" customHeight="1" x14ac:dyDescent="0.3">
      <c r="A1" s="98" t="s">
        <v>41</v>
      </c>
      <c r="B1" s="50" t="s">
        <v>23</v>
      </c>
      <c r="C1" s="51">
        <v>2019</v>
      </c>
    </row>
    <row r="2" spans="1:3" s="139" customFormat="1" ht="18.75" x14ac:dyDescent="0.3">
      <c r="A2" s="137" t="s">
        <v>2</v>
      </c>
      <c r="B2" s="6" t="s">
        <v>3</v>
      </c>
      <c r="C2" s="138" t="s">
        <v>183</v>
      </c>
    </row>
    <row r="3" spans="1:3" ht="21.6" customHeight="1" x14ac:dyDescent="0.25">
      <c r="A3" s="123" t="s">
        <v>0</v>
      </c>
      <c r="B3" s="118">
        <v>99</v>
      </c>
      <c r="C3" s="124" t="s">
        <v>163</v>
      </c>
    </row>
    <row r="4" spans="1:3" ht="21.6" customHeight="1" x14ac:dyDescent="0.25">
      <c r="A4" s="124" t="s">
        <v>4</v>
      </c>
      <c r="B4" s="118">
        <v>3</v>
      </c>
      <c r="C4" s="124" t="s">
        <v>167</v>
      </c>
    </row>
    <row r="5" spans="1:3" ht="21.6" customHeight="1" x14ac:dyDescent="0.25">
      <c r="A5" s="124" t="s">
        <v>5</v>
      </c>
      <c r="B5" s="118">
        <v>2</v>
      </c>
      <c r="C5" s="125">
        <v>2</v>
      </c>
    </row>
    <row r="6" spans="1:3" ht="21.6" customHeight="1" x14ac:dyDescent="0.25">
      <c r="A6" s="124" t="s">
        <v>6</v>
      </c>
      <c r="B6" s="118">
        <v>0</v>
      </c>
      <c r="C6" s="124" t="s">
        <v>162</v>
      </c>
    </row>
    <row r="7" spans="1:3" ht="21.6" customHeight="1" x14ac:dyDescent="0.25">
      <c r="A7" s="124" t="s">
        <v>7</v>
      </c>
      <c r="B7" s="118">
        <v>0</v>
      </c>
      <c r="C7" s="124" t="s">
        <v>168</v>
      </c>
    </row>
    <row r="8" spans="1:3" ht="21.6" customHeight="1" x14ac:dyDescent="0.25">
      <c r="A8" s="124" t="s">
        <v>8</v>
      </c>
      <c r="B8" s="118">
        <v>3</v>
      </c>
      <c r="C8" s="124" t="s">
        <v>164</v>
      </c>
    </row>
    <row r="9" spans="1:3" ht="21.6" customHeight="1" x14ac:dyDescent="0.25">
      <c r="A9" s="124" t="s">
        <v>9</v>
      </c>
      <c r="B9" s="118">
        <v>0</v>
      </c>
      <c r="C9" s="124" t="s">
        <v>162</v>
      </c>
    </row>
    <row r="10" spans="1:3" ht="21.6" customHeight="1" x14ac:dyDescent="0.25">
      <c r="A10" s="124" t="s">
        <v>10</v>
      </c>
      <c r="B10" s="118">
        <v>0</v>
      </c>
      <c r="C10" s="124" t="s">
        <v>162</v>
      </c>
    </row>
    <row r="11" spans="1:3" ht="21.6" customHeight="1" x14ac:dyDescent="0.25">
      <c r="A11" s="124" t="s">
        <v>11</v>
      </c>
      <c r="B11" s="118">
        <v>0</v>
      </c>
      <c r="C11" s="124"/>
    </row>
    <row r="12" spans="1:3" ht="21.6" customHeight="1" x14ac:dyDescent="0.25">
      <c r="A12" s="124" t="s">
        <v>12</v>
      </c>
      <c r="B12" s="118">
        <v>0</v>
      </c>
      <c r="C12" s="124" t="s">
        <v>162</v>
      </c>
    </row>
    <row r="13" spans="1:3" ht="53.45" customHeight="1" x14ac:dyDescent="0.25">
      <c r="A13" s="124" t="s">
        <v>13</v>
      </c>
      <c r="B13" s="118">
        <v>2</v>
      </c>
      <c r="C13" s="124" t="s">
        <v>169</v>
      </c>
    </row>
    <row r="14" spans="1:3" x14ac:dyDescent="0.25">
      <c r="A14" s="124" t="s">
        <v>14</v>
      </c>
      <c r="B14" s="118">
        <v>4</v>
      </c>
      <c r="C14" s="124" t="s">
        <v>170</v>
      </c>
    </row>
    <row r="15" spans="1:3" ht="20.45" customHeight="1" x14ac:dyDescent="0.25">
      <c r="A15" s="124" t="s">
        <v>15</v>
      </c>
      <c r="B15" s="118">
        <v>0</v>
      </c>
      <c r="C15" s="124" t="s">
        <v>171</v>
      </c>
    </row>
    <row r="16" spans="1:3" ht="19.899999999999999" customHeight="1" x14ac:dyDescent="0.25">
      <c r="A16" s="126" t="s">
        <v>16</v>
      </c>
      <c r="B16" s="118"/>
      <c r="C16" s="124"/>
    </row>
    <row r="17" spans="1:3" ht="86.45" customHeight="1" x14ac:dyDescent="0.25">
      <c r="A17" s="127" t="s">
        <v>17</v>
      </c>
      <c r="B17" s="118"/>
      <c r="C17" s="124" t="s">
        <v>181</v>
      </c>
    </row>
    <row r="18" spans="1:3" ht="33" customHeight="1" x14ac:dyDescent="0.25">
      <c r="A18" s="127" t="s">
        <v>18</v>
      </c>
      <c r="B18" s="118"/>
      <c r="C18" s="124" t="s">
        <v>165</v>
      </c>
    </row>
    <row r="19" spans="1:3" ht="30" x14ac:dyDescent="0.25">
      <c r="A19" s="128" t="s">
        <v>19</v>
      </c>
      <c r="B19" s="129"/>
      <c r="C19" s="130" t="s">
        <v>166</v>
      </c>
    </row>
    <row r="20" spans="1:3" x14ac:dyDescent="0.25">
      <c r="A20" s="21"/>
      <c r="B20" s="22"/>
      <c r="C20" s="21"/>
    </row>
    <row r="21" spans="1:3" ht="30" x14ac:dyDescent="0.25">
      <c r="A21" s="114" t="s">
        <v>20</v>
      </c>
      <c r="B21" s="115" t="s">
        <v>176</v>
      </c>
      <c r="C21" s="116" t="s">
        <v>184</v>
      </c>
    </row>
    <row r="22" spans="1:3" x14ac:dyDescent="0.25">
      <c r="A22" s="117" t="s">
        <v>43</v>
      </c>
      <c r="B22" s="118">
        <v>2</v>
      </c>
      <c r="C22" s="119">
        <v>84</v>
      </c>
    </row>
    <row r="23" spans="1:3" x14ac:dyDescent="0.25">
      <c r="A23" s="117" t="s">
        <v>42</v>
      </c>
      <c r="B23" s="118">
        <v>0</v>
      </c>
      <c r="C23" s="119">
        <v>24</v>
      </c>
    </row>
    <row r="24" spans="1:3" x14ac:dyDescent="0.25">
      <c r="A24" s="120" t="s">
        <v>4</v>
      </c>
      <c r="B24" s="118">
        <v>2</v>
      </c>
      <c r="C24" s="116" t="s">
        <v>173</v>
      </c>
    </row>
    <row r="25" spans="1:3" x14ac:dyDescent="0.25">
      <c r="A25" s="120" t="s">
        <v>5</v>
      </c>
      <c r="B25" s="118">
        <v>1</v>
      </c>
      <c r="C25" s="116"/>
    </row>
    <row r="26" spans="1:3" x14ac:dyDescent="0.25">
      <c r="A26" s="120" t="s">
        <v>6</v>
      </c>
      <c r="B26" s="118">
        <v>0</v>
      </c>
      <c r="C26" s="116"/>
    </row>
    <row r="27" spans="1:3" x14ac:dyDescent="0.25">
      <c r="A27" s="120" t="s">
        <v>7</v>
      </c>
      <c r="B27" s="118">
        <v>1</v>
      </c>
      <c r="C27" s="116" t="s">
        <v>172</v>
      </c>
    </row>
    <row r="28" spans="1:3" x14ac:dyDescent="0.25">
      <c r="A28" s="120" t="s">
        <v>8</v>
      </c>
      <c r="B28" s="118">
        <v>3</v>
      </c>
      <c r="C28" s="116"/>
    </row>
    <row r="29" spans="1:3" x14ac:dyDescent="0.25">
      <c r="A29" s="120" t="s">
        <v>9</v>
      </c>
      <c r="B29" s="118">
        <v>0</v>
      </c>
      <c r="C29" s="116"/>
    </row>
    <row r="30" spans="1:3" x14ac:dyDescent="0.25">
      <c r="A30" s="120" t="s">
        <v>10</v>
      </c>
      <c r="B30" s="118">
        <v>0</v>
      </c>
      <c r="C30" s="116"/>
    </row>
    <row r="31" spans="1:3" x14ac:dyDescent="0.25">
      <c r="A31" s="120" t="s">
        <v>11</v>
      </c>
      <c r="B31" s="118">
        <v>0</v>
      </c>
      <c r="C31" s="116"/>
    </row>
    <row r="32" spans="1:3" x14ac:dyDescent="0.25">
      <c r="A32" s="120" t="s">
        <v>12</v>
      </c>
      <c r="B32" s="118">
        <v>0</v>
      </c>
      <c r="C32" s="116"/>
    </row>
    <row r="33" spans="1:3" x14ac:dyDescent="0.25">
      <c r="A33" s="120" t="s">
        <v>13</v>
      </c>
      <c r="B33" s="118">
        <v>0</v>
      </c>
      <c r="C33" s="116"/>
    </row>
    <row r="34" spans="1:3" x14ac:dyDescent="0.25">
      <c r="A34" s="120" t="s">
        <v>14</v>
      </c>
      <c r="B34" s="118">
        <v>0</v>
      </c>
      <c r="C34" s="116"/>
    </row>
    <row r="35" spans="1:3" x14ac:dyDescent="0.25">
      <c r="A35" s="120" t="s">
        <v>15</v>
      </c>
      <c r="B35" s="118">
        <v>0</v>
      </c>
      <c r="C35" s="116"/>
    </row>
    <row r="36" spans="1:3" x14ac:dyDescent="0.25">
      <c r="A36" s="120"/>
      <c r="B36" s="118"/>
      <c r="C36" s="116"/>
    </row>
    <row r="37" spans="1:3" ht="81.75" customHeight="1" x14ac:dyDescent="0.25">
      <c r="A37" s="121" t="s">
        <v>17</v>
      </c>
      <c r="B37" s="118"/>
      <c r="C37" s="122" t="s">
        <v>195</v>
      </c>
    </row>
    <row r="38" spans="1:3" ht="53.25" customHeight="1" x14ac:dyDescent="0.25">
      <c r="A38" s="121" t="s">
        <v>18</v>
      </c>
      <c r="B38" s="118"/>
      <c r="C38" s="122" t="s">
        <v>196</v>
      </c>
    </row>
    <row r="39" spans="1:3" ht="61.5" customHeight="1" x14ac:dyDescent="0.25">
      <c r="A39" s="121" t="s">
        <v>19</v>
      </c>
      <c r="B39" s="118"/>
      <c r="C39" s="122" t="s">
        <v>174</v>
      </c>
    </row>
  </sheetData>
  <printOptions horizontalCentered="1" verticalCentered="1"/>
  <pageMargins left="0.7" right="0.7" top="0.75" bottom="0.75" header="0.3" footer="0.3"/>
  <pageSetup paperSize="9" scale="80" fitToHeight="0"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7333-EC11-4E6F-AD40-8384AF728AB5}">
  <dimension ref="A1:F88"/>
  <sheetViews>
    <sheetView topLeftCell="A73" workbookViewId="0">
      <selection sqref="A1:F88"/>
    </sheetView>
  </sheetViews>
  <sheetFormatPr defaultRowHeight="15" x14ac:dyDescent="0.25"/>
  <cols>
    <col min="1" max="3" width="13.5703125" customWidth="1"/>
    <col min="4" max="4" width="11.85546875" customWidth="1"/>
    <col min="5" max="6" width="13.5703125" customWidth="1"/>
  </cols>
  <sheetData>
    <row r="1" spans="1:6" ht="27" customHeight="1" x14ac:dyDescent="0.25">
      <c r="A1" s="144" t="s">
        <v>57</v>
      </c>
      <c r="B1" s="145"/>
      <c r="C1" s="145"/>
      <c r="D1" s="145"/>
      <c r="E1" s="145"/>
      <c r="F1" s="146"/>
    </row>
    <row r="2" spans="1:6" ht="18.75" x14ac:dyDescent="0.3">
      <c r="A2" s="147" t="s">
        <v>58</v>
      </c>
      <c r="B2" s="148"/>
      <c r="C2" s="148"/>
      <c r="D2" s="148"/>
      <c r="E2" s="148"/>
      <c r="F2" s="149"/>
    </row>
    <row r="3" spans="1:6" ht="23.25" customHeight="1" x14ac:dyDescent="0.25">
      <c r="A3" s="150" t="s">
        <v>59</v>
      </c>
      <c r="B3" s="151"/>
      <c r="C3" s="10">
        <v>96</v>
      </c>
      <c r="D3" s="10"/>
      <c r="E3" s="10" t="s">
        <v>60</v>
      </c>
      <c r="F3" s="11">
        <v>146</v>
      </c>
    </row>
    <row r="4" spans="1:6" ht="23.25" customHeight="1" x14ac:dyDescent="0.25">
      <c r="A4" s="152" t="s">
        <v>61</v>
      </c>
      <c r="B4" s="153"/>
      <c r="C4" s="12">
        <v>77</v>
      </c>
      <c r="D4" s="12"/>
      <c r="E4" s="12" t="s">
        <v>60</v>
      </c>
      <c r="F4" s="13">
        <v>48</v>
      </c>
    </row>
    <row r="5" spans="1:6" ht="23.25" customHeight="1" thickBot="1" x14ac:dyDescent="0.3">
      <c r="A5" s="154" t="s">
        <v>62</v>
      </c>
      <c r="B5" s="155"/>
      <c r="C5" s="14">
        <v>18</v>
      </c>
      <c r="D5" s="14"/>
      <c r="E5" s="14" t="s">
        <v>60</v>
      </c>
      <c r="F5" s="15">
        <v>0</v>
      </c>
    </row>
    <row r="6" spans="1:6" ht="6" customHeight="1" thickTop="1" x14ac:dyDescent="0.25">
      <c r="A6" s="141"/>
      <c r="B6" s="142"/>
      <c r="C6" s="142"/>
      <c r="D6" s="142"/>
      <c r="E6" s="142"/>
      <c r="F6" s="143"/>
    </row>
    <row r="7" spans="1:6" ht="26.25" customHeight="1" x14ac:dyDescent="0.25">
      <c r="A7" s="159" t="s">
        <v>63</v>
      </c>
      <c r="B7" s="160"/>
      <c r="C7" s="160"/>
      <c r="D7" s="160"/>
      <c r="E7" s="160"/>
      <c r="F7" s="161"/>
    </row>
    <row r="8" spans="1:6" ht="40.5" customHeight="1" x14ac:dyDescent="0.25">
      <c r="A8" s="162" t="s">
        <v>134</v>
      </c>
      <c r="B8" s="163"/>
      <c r="C8" s="163"/>
      <c r="D8" s="163"/>
      <c r="E8" s="163"/>
      <c r="F8" s="164"/>
    </row>
    <row r="9" spans="1:6" ht="26.25" customHeight="1" x14ac:dyDescent="0.25">
      <c r="A9" s="159" t="s">
        <v>64</v>
      </c>
      <c r="B9" s="160"/>
      <c r="C9" s="160"/>
      <c r="D9" s="160"/>
      <c r="E9" s="160"/>
      <c r="F9" s="161"/>
    </row>
    <row r="10" spans="1:6" ht="26.25" customHeight="1" x14ac:dyDescent="0.25">
      <c r="A10" s="162" t="s">
        <v>65</v>
      </c>
      <c r="B10" s="163"/>
      <c r="C10" s="163"/>
      <c r="D10" s="163"/>
      <c r="E10" s="163"/>
      <c r="F10" s="164"/>
    </row>
    <row r="11" spans="1:6" ht="26.25" customHeight="1" x14ac:dyDescent="0.25">
      <c r="A11" s="159" t="s">
        <v>66</v>
      </c>
      <c r="B11" s="160"/>
      <c r="C11" s="160"/>
      <c r="D11" s="160"/>
      <c r="E11" s="160"/>
      <c r="F11" s="161"/>
    </row>
    <row r="12" spans="1:6" ht="26.25" customHeight="1" x14ac:dyDescent="0.25">
      <c r="A12" s="162" t="s">
        <v>67</v>
      </c>
      <c r="B12" s="163"/>
      <c r="C12" s="163"/>
      <c r="D12" s="163"/>
      <c r="E12" s="163"/>
      <c r="F12" s="164"/>
    </row>
    <row r="13" spans="1:6" ht="26.25" customHeight="1" x14ac:dyDescent="0.25">
      <c r="A13" s="159" t="s">
        <v>4</v>
      </c>
      <c r="B13" s="160"/>
      <c r="C13" s="160"/>
      <c r="D13" s="160"/>
      <c r="E13" s="160"/>
      <c r="F13" s="161"/>
    </row>
    <row r="14" spans="1:6" ht="26.25" customHeight="1" x14ac:dyDescent="0.25">
      <c r="A14" s="162" t="s">
        <v>68</v>
      </c>
      <c r="B14" s="163"/>
      <c r="C14" s="163"/>
      <c r="D14" s="163"/>
      <c r="E14" s="163"/>
      <c r="F14" s="164"/>
    </row>
    <row r="15" spans="1:6" ht="26.25" customHeight="1" x14ac:dyDescent="0.25">
      <c r="A15" s="159" t="s">
        <v>69</v>
      </c>
      <c r="B15" s="160"/>
      <c r="C15" s="160"/>
      <c r="D15" s="160"/>
      <c r="E15" s="160"/>
      <c r="F15" s="161"/>
    </row>
    <row r="16" spans="1:6" ht="73.5" customHeight="1" x14ac:dyDescent="0.25">
      <c r="A16" s="162" t="s">
        <v>70</v>
      </c>
      <c r="B16" s="163"/>
      <c r="C16" s="163"/>
      <c r="D16" s="163"/>
      <c r="E16" s="163"/>
      <c r="F16" s="164"/>
    </row>
    <row r="17" spans="1:6" ht="18" customHeight="1" x14ac:dyDescent="0.25">
      <c r="A17" s="156" t="s">
        <v>71</v>
      </c>
      <c r="B17" s="157"/>
      <c r="C17" s="157"/>
      <c r="D17" s="157"/>
      <c r="E17" s="157"/>
      <c r="F17" s="158"/>
    </row>
    <row r="18" spans="1:6" ht="18" customHeight="1" x14ac:dyDescent="0.25">
      <c r="A18" s="156" t="s">
        <v>72</v>
      </c>
      <c r="B18" s="157"/>
      <c r="C18" s="157"/>
      <c r="D18" s="157"/>
      <c r="E18" s="157"/>
      <c r="F18" s="158"/>
    </row>
    <row r="19" spans="1:6" ht="18" customHeight="1" x14ac:dyDescent="0.25">
      <c r="A19" s="156" t="s">
        <v>73</v>
      </c>
      <c r="B19" s="157"/>
      <c r="C19" s="157"/>
      <c r="D19" s="157"/>
      <c r="E19" s="157"/>
      <c r="F19" s="158"/>
    </row>
    <row r="20" spans="1:6" ht="18" customHeight="1" x14ac:dyDescent="0.25">
      <c r="A20" s="24" t="s">
        <v>74</v>
      </c>
      <c r="B20" s="25"/>
      <c r="C20" s="165"/>
      <c r="D20" s="165"/>
      <c r="E20" s="165"/>
      <c r="F20" s="166"/>
    </row>
    <row r="21" spans="1:6" ht="18" customHeight="1" x14ac:dyDescent="0.25">
      <c r="A21" s="156" t="s">
        <v>75</v>
      </c>
      <c r="B21" s="157"/>
      <c r="C21" s="157"/>
      <c r="D21" s="157"/>
      <c r="E21" s="157"/>
      <c r="F21" s="158"/>
    </row>
    <row r="22" spans="1:6" ht="18" customHeight="1" x14ac:dyDescent="0.25">
      <c r="A22" s="156" t="s">
        <v>76</v>
      </c>
      <c r="B22" s="157"/>
      <c r="C22" s="157"/>
      <c r="D22" s="157"/>
      <c r="E22" s="157"/>
      <c r="F22" s="158"/>
    </row>
    <row r="23" spans="1:6" ht="18" customHeight="1" x14ac:dyDescent="0.25">
      <c r="A23" s="156" t="s">
        <v>77</v>
      </c>
      <c r="B23" s="157"/>
      <c r="C23" s="157"/>
      <c r="D23" s="157"/>
      <c r="E23" s="157"/>
      <c r="F23" s="158"/>
    </row>
    <row r="24" spans="1:6" ht="18" customHeight="1" x14ac:dyDescent="0.25">
      <c r="A24" s="156" t="s">
        <v>78</v>
      </c>
      <c r="B24" s="157"/>
      <c r="C24" s="157"/>
      <c r="D24" s="157"/>
      <c r="E24" s="157"/>
      <c r="F24" s="158"/>
    </row>
    <row r="25" spans="1:6" ht="18" customHeight="1" thickBot="1" x14ac:dyDescent="0.3">
      <c r="A25" s="167" t="s">
        <v>79</v>
      </c>
      <c r="B25" s="168"/>
      <c r="C25" s="168"/>
      <c r="D25" s="168"/>
      <c r="E25" s="168"/>
      <c r="F25" s="169"/>
    </row>
    <row r="26" spans="1:6" ht="24.75" customHeight="1" x14ac:dyDescent="0.25">
      <c r="A26" s="159" t="s">
        <v>80</v>
      </c>
      <c r="B26" s="160"/>
      <c r="C26" s="160"/>
      <c r="D26" s="160"/>
      <c r="E26" s="160"/>
      <c r="F26" s="161"/>
    </row>
    <row r="27" spans="1:6" ht="27" customHeight="1" x14ac:dyDescent="0.25">
      <c r="A27" s="162" t="s">
        <v>81</v>
      </c>
      <c r="B27" s="163"/>
      <c r="C27" s="163"/>
      <c r="D27" s="163"/>
      <c r="E27" s="163"/>
      <c r="F27" s="164"/>
    </row>
    <row r="28" spans="1:6" ht="27" customHeight="1" x14ac:dyDescent="0.25">
      <c r="A28" s="162" t="s">
        <v>82</v>
      </c>
      <c r="B28" s="163"/>
      <c r="C28" s="163"/>
      <c r="D28" s="163"/>
      <c r="E28" s="163"/>
      <c r="F28" s="164"/>
    </row>
    <row r="29" spans="1:6" ht="6.6" customHeight="1" x14ac:dyDescent="0.25">
      <c r="A29" s="162"/>
      <c r="B29" s="163"/>
      <c r="C29" s="163"/>
      <c r="D29" s="163"/>
      <c r="E29" s="163"/>
      <c r="F29" s="164"/>
    </row>
    <row r="30" spans="1:6" ht="24" customHeight="1" x14ac:dyDescent="0.25">
      <c r="A30" s="159" t="s">
        <v>83</v>
      </c>
      <c r="B30" s="160"/>
      <c r="C30" s="160"/>
      <c r="D30" s="160"/>
      <c r="E30" s="160"/>
      <c r="F30" s="161"/>
    </row>
    <row r="31" spans="1:6" ht="50.25" customHeight="1" x14ac:dyDescent="0.25">
      <c r="A31" s="162" t="s">
        <v>84</v>
      </c>
      <c r="B31" s="163"/>
      <c r="C31" s="163"/>
      <c r="D31" s="163"/>
      <c r="E31" s="163"/>
      <c r="F31" s="164"/>
    </row>
    <row r="32" spans="1:6" ht="15.75" customHeight="1" x14ac:dyDescent="0.25">
      <c r="A32" s="170" t="s">
        <v>85</v>
      </c>
      <c r="B32" s="171"/>
      <c r="C32" s="171"/>
      <c r="D32" s="171"/>
      <c r="E32" s="171"/>
      <c r="F32" s="172"/>
    </row>
    <row r="33" spans="1:6" ht="15.75" customHeight="1" x14ac:dyDescent="0.25">
      <c r="A33" s="173" t="s">
        <v>86</v>
      </c>
      <c r="B33" s="174"/>
      <c r="C33" s="174"/>
      <c r="D33" s="174"/>
      <c r="E33" s="174"/>
      <c r="F33" s="175"/>
    </row>
    <row r="34" spans="1:6" ht="15.75" customHeight="1" x14ac:dyDescent="0.25">
      <c r="A34" s="173" t="s">
        <v>87</v>
      </c>
      <c r="B34" s="174"/>
      <c r="C34" s="174"/>
      <c r="D34" s="174"/>
      <c r="E34" s="174"/>
      <c r="F34" s="175"/>
    </row>
    <row r="35" spans="1:6" ht="15.75" customHeight="1" x14ac:dyDescent="0.25">
      <c r="A35" s="173" t="s">
        <v>88</v>
      </c>
      <c r="B35" s="174"/>
      <c r="C35" s="174"/>
      <c r="D35" s="174"/>
      <c r="E35" s="174"/>
      <c r="F35" s="175"/>
    </row>
    <row r="36" spans="1:6" ht="15.75" customHeight="1" x14ac:dyDescent="0.25">
      <c r="A36" s="173" t="s">
        <v>89</v>
      </c>
      <c r="B36" s="174"/>
      <c r="C36" s="174"/>
      <c r="D36" s="174"/>
      <c r="E36" s="174"/>
      <c r="F36" s="175"/>
    </row>
    <row r="37" spans="1:6" ht="15.75" customHeight="1" x14ac:dyDescent="0.25">
      <c r="A37" s="170" t="s">
        <v>90</v>
      </c>
      <c r="B37" s="171"/>
      <c r="C37" s="171"/>
      <c r="D37" s="171"/>
      <c r="E37" s="171"/>
      <c r="F37" s="172"/>
    </row>
    <row r="38" spans="1:6" ht="15.75" customHeight="1" x14ac:dyDescent="0.25">
      <c r="A38" s="170" t="s">
        <v>91</v>
      </c>
      <c r="B38" s="171"/>
      <c r="C38" s="171"/>
      <c r="D38" s="171"/>
      <c r="E38" s="171"/>
      <c r="F38" s="172"/>
    </row>
    <row r="39" spans="1:6" ht="15.75" customHeight="1" x14ac:dyDescent="0.25">
      <c r="A39" s="170" t="s">
        <v>92</v>
      </c>
      <c r="B39" s="171"/>
      <c r="C39" s="171"/>
      <c r="D39" s="171"/>
      <c r="E39" s="171"/>
      <c r="F39" s="172"/>
    </row>
    <row r="40" spans="1:6" ht="15.75" customHeight="1" x14ac:dyDescent="0.25">
      <c r="A40" s="170" t="s">
        <v>93</v>
      </c>
      <c r="B40" s="171"/>
      <c r="C40" s="171"/>
      <c r="D40" s="171"/>
      <c r="E40" s="171"/>
      <c r="F40" s="172"/>
    </row>
    <row r="41" spans="1:6" ht="15.75" customHeight="1" x14ac:dyDescent="0.25">
      <c r="A41" s="170" t="s">
        <v>94</v>
      </c>
      <c r="B41" s="171"/>
      <c r="C41" s="171"/>
      <c r="D41" s="171"/>
      <c r="E41" s="171"/>
      <c r="F41" s="172"/>
    </row>
    <row r="42" spans="1:6" ht="15.75" customHeight="1" x14ac:dyDescent="0.25">
      <c r="A42" s="170" t="s">
        <v>95</v>
      </c>
      <c r="B42" s="171"/>
      <c r="C42" s="171"/>
      <c r="D42" s="171"/>
      <c r="E42" s="171"/>
      <c r="F42" s="172"/>
    </row>
    <row r="43" spans="1:6" ht="15.75" customHeight="1" x14ac:dyDescent="0.25">
      <c r="A43" s="170" t="s">
        <v>96</v>
      </c>
      <c r="B43" s="171"/>
      <c r="C43" s="171"/>
      <c r="D43" s="171"/>
      <c r="E43" s="171"/>
      <c r="F43" s="172"/>
    </row>
    <row r="44" spans="1:6" ht="15.75" customHeight="1" x14ac:dyDescent="0.25">
      <c r="A44" s="170" t="s">
        <v>97</v>
      </c>
      <c r="B44" s="171"/>
      <c r="C44" s="171"/>
      <c r="D44" s="171"/>
      <c r="E44" s="171"/>
      <c r="F44" s="172"/>
    </row>
    <row r="45" spans="1:6" ht="15.75" customHeight="1" x14ac:dyDescent="0.25">
      <c r="A45" s="170" t="s">
        <v>98</v>
      </c>
      <c r="B45" s="171"/>
      <c r="C45" s="171"/>
      <c r="D45" s="171"/>
      <c r="E45" s="171"/>
      <c r="F45" s="172"/>
    </row>
    <row r="46" spans="1:6" ht="20.25" customHeight="1" thickBot="1" x14ac:dyDescent="0.3">
      <c r="A46" s="176" t="s">
        <v>99</v>
      </c>
      <c r="B46" s="177"/>
      <c r="C46" s="177"/>
      <c r="D46" s="177"/>
      <c r="E46" s="177"/>
      <c r="F46" s="178"/>
    </row>
    <row r="47" spans="1:6" ht="15.75" customHeight="1" x14ac:dyDescent="0.25">
      <c r="A47" s="179" t="s">
        <v>5</v>
      </c>
      <c r="B47" s="180"/>
      <c r="C47" s="180"/>
      <c r="D47" s="180"/>
      <c r="E47" s="180"/>
      <c r="F47" s="181"/>
    </row>
    <row r="48" spans="1:6" ht="21.75" customHeight="1" x14ac:dyDescent="0.25">
      <c r="A48" s="182" t="s">
        <v>100</v>
      </c>
      <c r="B48" s="183"/>
      <c r="C48" s="183"/>
      <c r="D48" s="183"/>
      <c r="E48" s="183"/>
      <c r="F48" s="184"/>
    </row>
    <row r="49" spans="1:6" ht="21.75" customHeight="1" x14ac:dyDescent="0.25">
      <c r="A49" s="162" t="s">
        <v>101</v>
      </c>
      <c r="B49" s="163"/>
      <c r="C49" s="163"/>
      <c r="D49" s="163"/>
      <c r="E49" s="163"/>
      <c r="F49" s="164"/>
    </row>
    <row r="50" spans="1:6" ht="21.75" customHeight="1" x14ac:dyDescent="0.25">
      <c r="A50" s="162" t="s">
        <v>102</v>
      </c>
      <c r="B50" s="163"/>
      <c r="C50" s="163"/>
      <c r="D50" s="163"/>
      <c r="E50" s="163"/>
      <c r="F50" s="164"/>
    </row>
    <row r="51" spans="1:6" ht="21.75" customHeight="1" x14ac:dyDescent="0.25">
      <c r="A51" s="185" t="s">
        <v>103</v>
      </c>
      <c r="B51" s="186"/>
      <c r="C51" s="186"/>
      <c r="D51" s="186"/>
      <c r="E51" s="186"/>
      <c r="F51" s="187"/>
    </row>
    <row r="52" spans="1:6" ht="15.75" customHeight="1" x14ac:dyDescent="0.25">
      <c r="A52" s="159" t="s">
        <v>104</v>
      </c>
      <c r="B52" s="160"/>
      <c r="C52" s="160"/>
      <c r="D52" s="160"/>
      <c r="E52" s="160"/>
      <c r="F52" s="161"/>
    </row>
    <row r="53" spans="1:6" ht="23.25" customHeight="1" x14ac:dyDescent="0.25">
      <c r="A53" s="188" t="s">
        <v>105</v>
      </c>
      <c r="B53" s="189"/>
      <c r="C53" s="189"/>
      <c r="D53" s="189"/>
      <c r="E53" s="189"/>
      <c r="F53" s="190"/>
    </row>
    <row r="54" spans="1:6" ht="30.75" customHeight="1" x14ac:dyDescent="0.25">
      <c r="A54" s="162" t="s">
        <v>106</v>
      </c>
      <c r="B54" s="163"/>
      <c r="C54" s="163"/>
      <c r="D54" s="163"/>
      <c r="E54" s="163"/>
      <c r="F54" s="164"/>
    </row>
    <row r="55" spans="1:6" ht="9" customHeight="1" thickBot="1" x14ac:dyDescent="0.3">
      <c r="A55" s="191"/>
      <c r="B55" s="192"/>
      <c r="C55" s="192"/>
      <c r="D55" s="192"/>
      <c r="E55" s="192"/>
      <c r="F55" s="193"/>
    </row>
    <row r="56" spans="1:6" ht="21.75" customHeight="1" x14ac:dyDescent="0.25">
      <c r="A56" s="159" t="s">
        <v>107</v>
      </c>
      <c r="B56" s="160"/>
      <c r="C56" s="160"/>
      <c r="D56" s="160"/>
      <c r="E56" s="160"/>
      <c r="F56" s="161"/>
    </row>
    <row r="57" spans="1:6" ht="44.25" customHeight="1" x14ac:dyDescent="0.25">
      <c r="A57" s="162" t="s">
        <v>108</v>
      </c>
      <c r="B57" s="163"/>
      <c r="C57" s="163"/>
      <c r="D57" s="163"/>
      <c r="E57" s="163"/>
      <c r="F57" s="164"/>
    </row>
    <row r="58" spans="1:6" ht="22.9" customHeight="1" x14ac:dyDescent="0.25">
      <c r="A58" s="162" t="s">
        <v>109</v>
      </c>
      <c r="B58" s="163"/>
      <c r="C58" s="163"/>
      <c r="D58" s="163"/>
      <c r="E58" s="163"/>
      <c r="F58" s="164"/>
    </row>
    <row r="59" spans="1:6" ht="15.75" x14ac:dyDescent="0.25">
      <c r="A59" s="159" t="s">
        <v>8</v>
      </c>
      <c r="B59" s="160"/>
      <c r="C59" s="160"/>
      <c r="D59" s="160"/>
      <c r="E59" s="160"/>
      <c r="F59" s="161"/>
    </row>
    <row r="60" spans="1:6" ht="30" customHeight="1" x14ac:dyDescent="0.25">
      <c r="A60" s="162" t="s">
        <v>110</v>
      </c>
      <c r="B60" s="163"/>
      <c r="C60" s="163"/>
      <c r="D60" s="163"/>
      <c r="E60" s="163"/>
      <c r="F60" s="164"/>
    </row>
    <row r="61" spans="1:6" ht="18.75" customHeight="1" x14ac:dyDescent="0.25">
      <c r="A61" s="194" t="s">
        <v>111</v>
      </c>
      <c r="B61" s="195"/>
      <c r="C61" s="195"/>
      <c r="D61" s="195"/>
      <c r="E61" s="195"/>
      <c r="F61" s="196"/>
    </row>
    <row r="62" spans="1:6" ht="18.75" customHeight="1" x14ac:dyDescent="0.25">
      <c r="A62" s="156" t="s">
        <v>112</v>
      </c>
      <c r="B62" s="157"/>
      <c r="C62" s="157"/>
      <c r="D62" s="157"/>
      <c r="E62" s="157"/>
      <c r="F62" s="158"/>
    </row>
    <row r="63" spans="1:6" ht="18.75" customHeight="1" x14ac:dyDescent="0.25">
      <c r="A63" s="156" t="s">
        <v>113</v>
      </c>
      <c r="B63" s="157"/>
      <c r="C63" s="157"/>
      <c r="D63" s="157"/>
      <c r="E63" s="157"/>
      <c r="F63" s="158"/>
    </row>
    <row r="64" spans="1:6" ht="6.6" customHeight="1" x14ac:dyDescent="0.25">
      <c r="A64" s="162"/>
      <c r="B64" s="163"/>
      <c r="C64" s="163"/>
      <c r="D64" s="163"/>
      <c r="E64" s="163"/>
      <c r="F64" s="164"/>
    </row>
    <row r="65" spans="1:6" ht="25.15" customHeight="1" x14ac:dyDescent="0.25">
      <c r="A65" s="159" t="s">
        <v>114</v>
      </c>
      <c r="B65" s="160"/>
      <c r="C65" s="160"/>
      <c r="D65" s="160"/>
      <c r="E65" s="160"/>
      <c r="F65" s="161"/>
    </row>
    <row r="66" spans="1:6" ht="24" customHeight="1" x14ac:dyDescent="0.25">
      <c r="A66" s="156" t="s">
        <v>115</v>
      </c>
      <c r="B66" s="157"/>
      <c r="C66" s="157"/>
      <c r="D66" s="157"/>
      <c r="E66" s="157"/>
      <c r="F66" s="158"/>
    </row>
    <row r="67" spans="1:6" ht="36" customHeight="1" x14ac:dyDescent="0.25">
      <c r="A67" s="156" t="s">
        <v>116</v>
      </c>
      <c r="B67" s="157"/>
      <c r="C67" s="157"/>
      <c r="D67" s="157"/>
      <c r="E67" s="157"/>
      <c r="F67" s="158"/>
    </row>
    <row r="68" spans="1:6" ht="19.5" customHeight="1" x14ac:dyDescent="0.25">
      <c r="A68" s="156" t="s">
        <v>117</v>
      </c>
      <c r="B68" s="157"/>
      <c r="C68" s="157"/>
      <c r="D68" s="157"/>
      <c r="E68" s="157"/>
      <c r="F68" s="158"/>
    </row>
    <row r="69" spans="1:6" ht="19.5" customHeight="1" x14ac:dyDescent="0.25">
      <c r="A69" s="156" t="s">
        <v>118</v>
      </c>
      <c r="B69" s="157"/>
      <c r="C69" s="157"/>
      <c r="D69" s="157"/>
      <c r="E69" s="157"/>
      <c r="F69" s="158"/>
    </row>
    <row r="70" spans="1:6" ht="19.5" customHeight="1" x14ac:dyDescent="0.25">
      <c r="A70" s="156" t="s">
        <v>119</v>
      </c>
      <c r="B70" s="157"/>
      <c r="C70" s="157"/>
      <c r="D70" s="157"/>
      <c r="E70" s="157"/>
      <c r="F70" s="158"/>
    </row>
    <row r="71" spans="1:6" ht="19.5" customHeight="1" x14ac:dyDescent="0.25">
      <c r="A71" s="156" t="s">
        <v>120</v>
      </c>
      <c r="B71" s="157"/>
      <c r="C71" s="157"/>
      <c r="D71" s="157"/>
      <c r="E71" s="157"/>
      <c r="F71" s="158"/>
    </row>
    <row r="72" spans="1:6" ht="6.6" customHeight="1" x14ac:dyDescent="0.25">
      <c r="A72" s="197"/>
      <c r="B72" s="198"/>
      <c r="C72" s="198"/>
      <c r="D72" s="198"/>
      <c r="E72" s="198"/>
      <c r="F72" s="199"/>
    </row>
    <row r="73" spans="1:6" ht="15.75" customHeight="1" x14ac:dyDescent="0.25">
      <c r="A73" s="159" t="s">
        <v>121</v>
      </c>
      <c r="B73" s="160"/>
      <c r="C73" s="160"/>
      <c r="D73" s="160"/>
      <c r="E73" s="160"/>
      <c r="F73" s="161"/>
    </row>
    <row r="74" spans="1:6" ht="39" customHeight="1" x14ac:dyDescent="0.25">
      <c r="A74" s="162" t="s">
        <v>122</v>
      </c>
      <c r="B74" s="163"/>
      <c r="C74" s="163"/>
      <c r="D74" s="163"/>
      <c r="E74" s="163"/>
      <c r="F74" s="164"/>
    </row>
    <row r="75" spans="1:6" ht="22.5" customHeight="1" x14ac:dyDescent="0.25">
      <c r="A75" s="156" t="s">
        <v>123</v>
      </c>
      <c r="B75" s="157"/>
      <c r="C75" s="157"/>
      <c r="D75" s="157"/>
      <c r="E75" s="157"/>
      <c r="F75" s="158"/>
    </row>
    <row r="76" spans="1:6" ht="22.5" customHeight="1" x14ac:dyDescent="0.25">
      <c r="A76" s="156" t="s">
        <v>124</v>
      </c>
      <c r="B76" s="157"/>
      <c r="C76" s="157"/>
      <c r="D76" s="157"/>
      <c r="E76" s="157"/>
      <c r="F76" s="158"/>
    </row>
    <row r="77" spans="1:6" ht="22.5" customHeight="1" x14ac:dyDescent="0.25">
      <c r="A77" s="156" t="s">
        <v>125</v>
      </c>
      <c r="B77" s="157"/>
      <c r="C77" s="157"/>
      <c r="D77" s="157"/>
      <c r="E77" s="157"/>
      <c r="F77" s="158"/>
    </row>
    <row r="78" spans="1:6" ht="22.5" customHeight="1" x14ac:dyDescent="0.25">
      <c r="A78" s="156" t="s">
        <v>126</v>
      </c>
      <c r="B78" s="157"/>
      <c r="C78" s="157"/>
      <c r="D78" s="157"/>
      <c r="E78" s="157"/>
      <c r="F78" s="158"/>
    </row>
    <row r="79" spans="1:6" ht="22.5" customHeight="1" x14ac:dyDescent="0.25">
      <c r="A79" s="156" t="s">
        <v>127</v>
      </c>
      <c r="B79" s="157"/>
      <c r="C79" s="157"/>
      <c r="D79" s="157"/>
      <c r="E79" s="157"/>
      <c r="F79" s="158"/>
    </row>
    <row r="80" spans="1:6" ht="6" customHeight="1" x14ac:dyDescent="0.25">
      <c r="A80" s="197"/>
      <c r="B80" s="198"/>
      <c r="C80" s="198"/>
      <c r="D80" s="198"/>
      <c r="E80" s="198"/>
      <c r="F80" s="199"/>
    </row>
    <row r="81" spans="1:6" ht="15.75" x14ac:dyDescent="0.25">
      <c r="A81" s="159" t="s">
        <v>128</v>
      </c>
      <c r="B81" s="160"/>
      <c r="C81" s="160"/>
      <c r="D81" s="160"/>
      <c r="E81" s="160"/>
      <c r="F81" s="161"/>
    </row>
    <row r="82" spans="1:6" ht="24" customHeight="1" x14ac:dyDescent="0.25">
      <c r="A82" s="162" t="s">
        <v>129</v>
      </c>
      <c r="B82" s="163"/>
      <c r="C82" s="163"/>
      <c r="D82" s="163"/>
      <c r="E82" s="163"/>
      <c r="F82" s="164"/>
    </row>
    <row r="83" spans="1:6" ht="24" customHeight="1" x14ac:dyDescent="0.25">
      <c r="A83" s="185" t="s">
        <v>130</v>
      </c>
      <c r="B83" s="186"/>
      <c r="C83" s="186"/>
      <c r="D83" s="186"/>
      <c r="E83" s="186"/>
      <c r="F83" s="187"/>
    </row>
    <row r="84" spans="1:6" ht="7.9" customHeight="1" x14ac:dyDescent="0.25">
      <c r="A84" s="200"/>
      <c r="B84" s="201"/>
      <c r="C84" s="201"/>
      <c r="D84" s="201"/>
      <c r="E84" s="201"/>
      <c r="F84" s="202"/>
    </row>
    <row r="85" spans="1:6" ht="15.75" customHeight="1" x14ac:dyDescent="0.25">
      <c r="A85" s="159" t="s">
        <v>131</v>
      </c>
      <c r="B85" s="160"/>
      <c r="C85" s="160"/>
      <c r="D85" s="160"/>
      <c r="E85" s="160"/>
      <c r="F85" s="161"/>
    </row>
    <row r="86" spans="1:6" ht="61.9" customHeight="1" x14ac:dyDescent="0.25">
      <c r="A86" s="206" t="s">
        <v>132</v>
      </c>
      <c r="B86" s="207"/>
      <c r="C86" s="207"/>
      <c r="D86" s="207"/>
      <c r="E86" s="207"/>
      <c r="F86" s="208"/>
    </row>
    <row r="87" spans="1:6" ht="15.75" customHeight="1" x14ac:dyDescent="0.25">
      <c r="A87" s="159" t="s">
        <v>15</v>
      </c>
      <c r="B87" s="160"/>
      <c r="C87" s="160"/>
      <c r="D87" s="160"/>
      <c r="E87" s="160"/>
      <c r="F87" s="161"/>
    </row>
    <row r="88" spans="1:6" ht="75.75" customHeight="1" thickBot="1" x14ac:dyDescent="0.3">
      <c r="A88" s="203" t="s">
        <v>133</v>
      </c>
      <c r="B88" s="204"/>
      <c r="C88" s="204"/>
      <c r="D88" s="204"/>
      <c r="E88" s="204"/>
      <c r="F88" s="205"/>
    </row>
  </sheetData>
  <mergeCells count="88">
    <mergeCell ref="A80:F80"/>
    <mergeCell ref="A84:F84"/>
    <mergeCell ref="A88:F88"/>
    <mergeCell ref="A81:F81"/>
    <mergeCell ref="A82:F82"/>
    <mergeCell ref="A83:F83"/>
    <mergeCell ref="A85:F85"/>
    <mergeCell ref="A86:F86"/>
    <mergeCell ref="A87:F87"/>
    <mergeCell ref="A79:F79"/>
    <mergeCell ref="A67:F67"/>
    <mergeCell ref="A68:F68"/>
    <mergeCell ref="A69:F69"/>
    <mergeCell ref="A70:F70"/>
    <mergeCell ref="A71:F71"/>
    <mergeCell ref="A73:F73"/>
    <mergeCell ref="A72:F72"/>
    <mergeCell ref="A74:F74"/>
    <mergeCell ref="A75:F75"/>
    <mergeCell ref="A76:F76"/>
    <mergeCell ref="A77:F77"/>
    <mergeCell ref="A78:F78"/>
    <mergeCell ref="A66:F66"/>
    <mergeCell ref="A55:F55"/>
    <mergeCell ref="A56:F56"/>
    <mergeCell ref="A57:F57"/>
    <mergeCell ref="A58:F58"/>
    <mergeCell ref="A59:F59"/>
    <mergeCell ref="A60:F60"/>
    <mergeCell ref="A61:F61"/>
    <mergeCell ref="A62:F62"/>
    <mergeCell ref="A63:F63"/>
    <mergeCell ref="A64:F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C20:F20"/>
    <mergeCell ref="A21:F21"/>
    <mergeCell ref="A22:F22"/>
    <mergeCell ref="A23:F23"/>
    <mergeCell ref="A24:F24"/>
    <mergeCell ref="A25:F25"/>
    <mergeCell ref="A26:F26"/>
    <mergeCell ref="A27:F27"/>
    <mergeCell ref="A28:F28"/>
    <mergeCell ref="A29:F29"/>
    <mergeCell ref="A18:F18"/>
    <mergeCell ref="A7:F7"/>
    <mergeCell ref="A8:F8"/>
    <mergeCell ref="A9:F9"/>
    <mergeCell ref="A10:F10"/>
    <mergeCell ref="A11:F11"/>
    <mergeCell ref="A12:F12"/>
    <mergeCell ref="A13:F13"/>
    <mergeCell ref="A14:F14"/>
    <mergeCell ref="A15:F15"/>
    <mergeCell ref="A16:F16"/>
    <mergeCell ref="A17:F17"/>
    <mergeCell ref="A6:F6"/>
    <mergeCell ref="A1:F1"/>
    <mergeCell ref="A2:F2"/>
    <mergeCell ref="A3:B3"/>
    <mergeCell ref="A4:B4"/>
    <mergeCell ref="A5:B5"/>
  </mergeCells>
  <printOptions horizontalCentered="1"/>
  <pageMargins left="0.7" right="0.7" top="0.75" bottom="0.75" header="0.3" footer="0.3"/>
  <pageSetup orientation="portrait" r:id="rId1"/>
  <headerFooter>
    <oddFooter>&amp;L&amp;10PMH &amp; PS - Key Performance Definitions&amp;CPage: &amp;P of &amp;N&amp;Rfn: &amp;F</oddFooter>
  </headerFooter>
  <rowBreaks count="2" manualBreakCount="2">
    <brk id="25" max="16383" man="1"/>
    <brk id="5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4B720-70A1-4B5E-B6CC-A908339FBC38}">
  <sheetPr>
    <tabColor rgb="FFFF0000"/>
  </sheetPr>
  <dimension ref="A1:A10"/>
  <sheetViews>
    <sheetView workbookViewId="0">
      <selection activeCell="A8" sqref="A8"/>
    </sheetView>
  </sheetViews>
  <sheetFormatPr defaultRowHeight="15" x14ac:dyDescent="0.25"/>
  <cols>
    <col min="1" max="1" width="90.28515625" customWidth="1"/>
  </cols>
  <sheetData>
    <row r="1" spans="1:1" ht="38.25" customHeight="1" x14ac:dyDescent="0.35">
      <c r="A1" s="103" t="s">
        <v>193</v>
      </c>
    </row>
    <row r="2" spans="1:1" ht="38.25" customHeight="1" x14ac:dyDescent="0.25">
      <c r="A2" t="s">
        <v>185</v>
      </c>
    </row>
    <row r="3" spans="1:1" ht="38.25" customHeight="1" x14ac:dyDescent="0.25">
      <c r="A3" t="s">
        <v>186</v>
      </c>
    </row>
    <row r="4" spans="1:1" ht="38.25" customHeight="1" x14ac:dyDescent="0.25">
      <c r="A4" t="s">
        <v>187</v>
      </c>
    </row>
    <row r="5" spans="1:1" ht="38.25" customHeight="1" x14ac:dyDescent="0.25">
      <c r="A5" t="s">
        <v>188</v>
      </c>
    </row>
    <row r="6" spans="1:1" ht="38.25" customHeight="1" x14ac:dyDescent="0.25">
      <c r="A6" t="s">
        <v>189</v>
      </c>
    </row>
    <row r="7" spans="1:1" ht="38.25" customHeight="1" x14ac:dyDescent="0.25">
      <c r="A7" t="s">
        <v>190</v>
      </c>
    </row>
    <row r="8" spans="1:1" ht="38.25" customHeight="1" x14ac:dyDescent="0.25">
      <c r="A8" t="s">
        <v>194</v>
      </c>
    </row>
    <row r="9" spans="1:1" ht="38.25" customHeight="1" x14ac:dyDescent="0.25">
      <c r="A9" t="s">
        <v>191</v>
      </c>
    </row>
    <row r="10" spans="1:1" ht="38.25" customHeight="1" x14ac:dyDescent="0.25">
      <c r="A10" t="s">
        <v>192</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rgb="FF00B050"/>
  </sheetPr>
  <dimension ref="A1:O31"/>
  <sheetViews>
    <sheetView workbookViewId="0">
      <selection activeCell="O3" sqref="O3:O15"/>
    </sheetView>
  </sheetViews>
  <sheetFormatPr defaultRowHeight="15" x14ac:dyDescent="0.25"/>
  <cols>
    <col min="1" max="1" width="30" customWidth="1"/>
    <col min="2" max="13" width="6.85546875" style="7" customWidth="1"/>
    <col min="14" max="14" width="9.28515625" style="7" customWidth="1"/>
    <col min="15" max="15" width="8.7109375" style="7" customWidth="1"/>
    <col min="16" max="16" width="13.7109375" customWidth="1"/>
  </cols>
  <sheetData>
    <row r="1" spans="1:15" x14ac:dyDescent="0.25">
      <c r="A1" s="21"/>
      <c r="B1" s="22"/>
      <c r="C1" s="22"/>
      <c r="D1" s="22"/>
      <c r="E1" s="22"/>
      <c r="F1" s="22"/>
      <c r="G1" s="22"/>
      <c r="H1" s="22"/>
      <c r="I1" s="22"/>
      <c r="J1" s="22"/>
      <c r="K1" s="22"/>
      <c r="L1" s="22"/>
      <c r="M1" s="22"/>
      <c r="N1" s="22"/>
      <c r="O1" s="22"/>
    </row>
    <row r="2" spans="1:15" ht="45.75" x14ac:dyDescent="0.3">
      <c r="A2" s="39" t="s">
        <v>2</v>
      </c>
      <c r="B2" s="94" t="s">
        <v>147</v>
      </c>
      <c r="C2" s="94" t="s">
        <v>157</v>
      </c>
      <c r="D2" s="94" t="s">
        <v>148</v>
      </c>
      <c r="E2" s="94" t="s">
        <v>158</v>
      </c>
      <c r="F2" s="94" t="s">
        <v>150</v>
      </c>
      <c r="G2" s="94" t="s">
        <v>159</v>
      </c>
      <c r="H2" s="94" t="s">
        <v>152</v>
      </c>
      <c r="I2" s="100" t="s">
        <v>154</v>
      </c>
      <c r="J2" s="100" t="s">
        <v>155</v>
      </c>
      <c r="K2" s="100" t="s">
        <v>160</v>
      </c>
      <c r="L2" s="101" t="s">
        <v>161</v>
      </c>
      <c r="M2" s="101" t="s">
        <v>146</v>
      </c>
      <c r="N2" s="93" t="s">
        <v>141</v>
      </c>
      <c r="O2" s="93" t="s">
        <v>178</v>
      </c>
    </row>
    <row r="3" spans="1:15" x14ac:dyDescent="0.25">
      <c r="A3" s="41" t="s">
        <v>0</v>
      </c>
      <c r="B3" s="64">
        <f>Table1519[[#This Row],[Number]]</f>
        <v>99</v>
      </c>
      <c r="C3" s="64">
        <f>Table1517[[#This Row],[Number]]</f>
        <v>98</v>
      </c>
      <c r="D3" s="64">
        <f>Table1515[[#This Row],[Number]]</f>
        <v>99</v>
      </c>
      <c r="E3" s="64">
        <f>Table1513[[#This Row],[Number]]</f>
        <v>99</v>
      </c>
      <c r="F3" s="64">
        <f>Table1511[[#This Row],[Number]]</f>
        <v>99</v>
      </c>
      <c r="G3" s="64">
        <f>Table159[[#This Row],[Number]]</f>
        <v>98</v>
      </c>
      <c r="H3" s="64">
        <f>Table157[[#This Row],[Number]]</f>
        <v>98</v>
      </c>
      <c r="I3" s="64">
        <f>Table1[[#This Row],[Number]]</f>
        <v>97</v>
      </c>
      <c r="J3" s="64">
        <f>Table15[[#This Row],[Number]]</f>
        <v>97</v>
      </c>
      <c r="K3" s="64">
        <f>Table125[[#This Row],[Number]]</f>
        <v>99</v>
      </c>
      <c r="L3" s="64">
        <f>Table123[[#This Row],[Number]]</f>
        <v>96</v>
      </c>
      <c r="M3" s="64">
        <f>Table1521[[#This Row],[Number]]</f>
        <v>99</v>
      </c>
      <c r="N3" s="95"/>
      <c r="O3" s="96">
        <f>AVERAGE(Table1527[[#This Row],[June
2018]:[May
2019]])</f>
        <v>98.166666666666671</v>
      </c>
    </row>
    <row r="4" spans="1:15" x14ac:dyDescent="0.25">
      <c r="A4" s="43" t="s">
        <v>4</v>
      </c>
      <c r="B4" s="64">
        <f>Table1519[[#This Row],[Number]]</f>
        <v>2</v>
      </c>
      <c r="C4" s="64">
        <f>Table1517[[#This Row],[Number]]</f>
        <v>4</v>
      </c>
      <c r="D4" s="64">
        <f>Table1515[[#This Row],[Number]]</f>
        <v>6</v>
      </c>
      <c r="E4" s="64">
        <f>Table1513[[#This Row],[Number]]</f>
        <v>2</v>
      </c>
      <c r="F4" s="64">
        <f>Table1511[[#This Row],[Number]]</f>
        <v>2</v>
      </c>
      <c r="G4" s="64">
        <f>Table159[[#This Row],[Number]]</f>
        <v>5</v>
      </c>
      <c r="H4" s="64">
        <f>Table157[[#This Row],[Number]]</f>
        <v>2</v>
      </c>
      <c r="I4" s="64">
        <f>Table1[[#This Row],[Number]]</f>
        <v>4</v>
      </c>
      <c r="J4" s="64">
        <f>Table15[[#This Row],[Number]]</f>
        <v>4</v>
      </c>
      <c r="K4" s="64">
        <f>Table125[[#This Row],[Number]]</f>
        <v>3</v>
      </c>
      <c r="L4" s="64">
        <f>Table123[[#This Row],[Number]]</f>
        <v>4</v>
      </c>
      <c r="M4" s="64">
        <f>Table1521[[#This Row],[Number]]</f>
        <v>3</v>
      </c>
      <c r="N4" s="97">
        <f>SUM(Table1527[[#This Row],[June
2018]:[May
2019]])</f>
        <v>41</v>
      </c>
      <c r="O4" s="96">
        <f>AVERAGE(Table1527[[#This Row],[June
2018]:[May
2019]])</f>
        <v>3.4166666666666665</v>
      </c>
    </row>
    <row r="5" spans="1:15" x14ac:dyDescent="0.25">
      <c r="A5" s="43" t="s">
        <v>5</v>
      </c>
      <c r="B5" s="64">
        <f>Table1519[[#This Row],[Number]]</f>
        <v>3</v>
      </c>
      <c r="C5" s="64">
        <f>Table1517[[#This Row],[Number]]</f>
        <v>4</v>
      </c>
      <c r="D5" s="64">
        <f>Table1515[[#This Row],[Number]]</f>
        <v>5</v>
      </c>
      <c r="E5" s="64">
        <f>Table1513[[#This Row],[Number]]</f>
        <v>3</v>
      </c>
      <c r="F5" s="64">
        <f>Table1511[[#This Row],[Number]]</f>
        <v>5</v>
      </c>
      <c r="G5" s="64">
        <f>Table159[[#This Row],[Number]]</f>
        <v>2</v>
      </c>
      <c r="H5" s="64">
        <f>Table157[[#This Row],[Number]]</f>
        <v>4</v>
      </c>
      <c r="I5" s="64">
        <f>Table1[[#This Row],[Number]]</f>
        <v>6</v>
      </c>
      <c r="J5" s="64">
        <f>Table15[[#This Row],[Number]]</f>
        <v>2</v>
      </c>
      <c r="K5" s="64">
        <f>Table125[[#This Row],[Number]]</f>
        <v>3</v>
      </c>
      <c r="L5" s="64">
        <f>Table123[[#This Row],[Number]]</f>
        <v>4</v>
      </c>
      <c r="M5" s="64">
        <f>Table1521[[#This Row],[Number]]</f>
        <v>2</v>
      </c>
      <c r="N5" s="97">
        <f>SUM(Table1527[[#This Row],[June
2018]:[May
2019]])</f>
        <v>43</v>
      </c>
      <c r="O5" s="96">
        <f>AVERAGE(Table1527[[#This Row],[June
2018]:[May
2019]])</f>
        <v>3.5833333333333335</v>
      </c>
    </row>
    <row r="6" spans="1:15" x14ac:dyDescent="0.25">
      <c r="A6" s="43" t="s">
        <v>6</v>
      </c>
      <c r="B6" s="64">
        <f>Table1519[[#This Row],[Number]]</f>
        <v>1</v>
      </c>
      <c r="C6" s="64">
        <f>Table1517[[#This Row],[Number]]</f>
        <v>0</v>
      </c>
      <c r="D6" s="64">
        <f>Table1515[[#This Row],[Number]]</f>
        <v>1</v>
      </c>
      <c r="E6" s="64">
        <f>Table1513[[#This Row],[Number]]</f>
        <v>0</v>
      </c>
      <c r="F6" s="64">
        <f>Table1511[[#This Row],[Number]]</f>
        <v>1</v>
      </c>
      <c r="G6" s="64">
        <f>Table159[[#This Row],[Number]]</f>
        <v>0</v>
      </c>
      <c r="H6" s="64">
        <f>Table157[[#This Row],[Number]]</f>
        <v>1</v>
      </c>
      <c r="I6" s="64">
        <f>Table1[[#This Row],[Number]]</f>
        <v>0</v>
      </c>
      <c r="J6" s="64">
        <f>Table15[[#This Row],[Number]]</f>
        <v>2</v>
      </c>
      <c r="K6" s="64">
        <f>Table125[[#This Row],[Number]]</f>
        <v>2</v>
      </c>
      <c r="L6" s="64">
        <f>Table123[[#This Row],[Number]]</f>
        <v>0</v>
      </c>
      <c r="M6" s="64">
        <f>Table1521[[#This Row],[Number]]</f>
        <v>0</v>
      </c>
      <c r="N6" s="97">
        <f>SUM(Table1527[[#This Row],[June
2018]:[May
2019]])</f>
        <v>8</v>
      </c>
      <c r="O6" s="96">
        <f>AVERAGE(Table1527[[#This Row],[June
2018]:[May
2019]])</f>
        <v>0.66666666666666663</v>
      </c>
    </row>
    <row r="7" spans="1:15" x14ac:dyDescent="0.25">
      <c r="A7" s="43" t="s">
        <v>7</v>
      </c>
      <c r="B7" s="64">
        <f>Table1519[[#This Row],[Number]]</f>
        <v>1</v>
      </c>
      <c r="C7" s="64">
        <f>Table1517[[#This Row],[Number]]</f>
        <v>1</v>
      </c>
      <c r="D7" s="64">
        <f>Table1515[[#This Row],[Number]]</f>
        <v>1</v>
      </c>
      <c r="E7" s="64">
        <f>Table1513[[#This Row],[Number]]</f>
        <v>2</v>
      </c>
      <c r="F7" s="64">
        <f>Table1511[[#This Row],[Number]]</f>
        <v>0</v>
      </c>
      <c r="G7" s="64">
        <f>Table159[[#This Row],[Number]]</f>
        <v>2</v>
      </c>
      <c r="H7" s="64">
        <f>Table157[[#This Row],[Number]]</f>
        <v>3</v>
      </c>
      <c r="I7" s="64">
        <f>Table1[[#This Row],[Number]]</f>
        <v>3</v>
      </c>
      <c r="J7" s="64">
        <f>Table15[[#This Row],[Number]]</f>
        <v>0</v>
      </c>
      <c r="K7" s="64">
        <f>Table125[[#This Row],[Number]]</f>
        <v>2</v>
      </c>
      <c r="L7" s="64">
        <f>Table123[[#This Row],[Number]]</f>
        <v>0</v>
      </c>
      <c r="M7" s="64">
        <f>Table1521[[#This Row],[Number]]</f>
        <v>0</v>
      </c>
      <c r="N7" s="97">
        <f>SUM(Table1527[[#This Row],[June
2018]:[May
2019]])</f>
        <v>15</v>
      </c>
      <c r="O7" s="96">
        <f>AVERAGE(Table1527[[#This Row],[June
2018]:[May
2019]])</f>
        <v>1.25</v>
      </c>
    </row>
    <row r="8" spans="1:15" x14ac:dyDescent="0.25">
      <c r="A8" s="43" t="s">
        <v>8</v>
      </c>
      <c r="B8" s="64">
        <f>Table1519[[#This Row],[Number]]</f>
        <v>0</v>
      </c>
      <c r="C8" s="64">
        <f>Table1517[[#This Row],[Number]]</f>
        <v>2</v>
      </c>
      <c r="D8" s="64">
        <f>Table1515[[#This Row],[Number]]</f>
        <v>3</v>
      </c>
      <c r="E8" s="64">
        <f>Table1513[[#This Row],[Number]]</f>
        <v>3</v>
      </c>
      <c r="F8" s="64">
        <f>Table1511[[#This Row],[Number]]</f>
        <v>3</v>
      </c>
      <c r="G8" s="64">
        <f>Table159[[#This Row],[Number]]</f>
        <v>3</v>
      </c>
      <c r="H8" s="64">
        <f>Table157[[#This Row],[Number]]</f>
        <v>3</v>
      </c>
      <c r="I8" s="64">
        <f>Table1[[#This Row],[Number]]</f>
        <v>3</v>
      </c>
      <c r="J8" s="64">
        <f>Table15[[#This Row],[Number]]</f>
        <v>3</v>
      </c>
      <c r="K8" s="64">
        <f>Table125[[#This Row],[Number]]</f>
        <v>3</v>
      </c>
      <c r="L8" s="64">
        <f>Table123[[#This Row],[Number]]</f>
        <v>3</v>
      </c>
      <c r="M8" s="64">
        <f>Table1521[[#This Row],[Number]]</f>
        <v>3</v>
      </c>
      <c r="N8" s="97">
        <f>SUM(Table1527[[#This Row],[June
2018]:[May
2019]])</f>
        <v>32</v>
      </c>
      <c r="O8" s="96">
        <f>AVERAGE(Table1527[[#This Row],[June
2018]:[May
2019]])</f>
        <v>2.6666666666666665</v>
      </c>
    </row>
    <row r="9" spans="1:15" x14ac:dyDescent="0.25">
      <c r="A9" s="43" t="s">
        <v>9</v>
      </c>
      <c r="B9" s="64">
        <f>Table1519[[#This Row],[Number]]</f>
        <v>1</v>
      </c>
      <c r="C9" s="64">
        <f>Table1517[[#This Row],[Number]]</f>
        <v>0</v>
      </c>
      <c r="D9" s="64">
        <f>Table1515[[#This Row],[Number]]</f>
        <v>0</v>
      </c>
      <c r="E9" s="64">
        <f>Table1513[[#This Row],[Number]]</f>
        <v>0</v>
      </c>
      <c r="F9" s="64">
        <f>Table1511[[#This Row],[Number]]</f>
        <v>2</v>
      </c>
      <c r="G9" s="64">
        <f>Table159[[#This Row],[Number]]</f>
        <v>1</v>
      </c>
      <c r="H9" s="64">
        <f>Table157[[#This Row],[Number]]</f>
        <v>0</v>
      </c>
      <c r="I9" s="64">
        <f>Table1[[#This Row],[Number]]</f>
        <v>1</v>
      </c>
      <c r="J9" s="64">
        <f>Table15[[#This Row],[Number]]</f>
        <v>0</v>
      </c>
      <c r="K9" s="64">
        <f>Table125[[#This Row],[Number]]</f>
        <v>0</v>
      </c>
      <c r="L9" s="64">
        <f>Table123[[#This Row],[Number]]</f>
        <v>0</v>
      </c>
      <c r="M9" s="64">
        <f>Table1521[[#This Row],[Number]]</f>
        <v>0</v>
      </c>
      <c r="N9" s="97">
        <f>SUM(Table1527[[#This Row],[June
2018]:[May
2019]])</f>
        <v>5</v>
      </c>
      <c r="O9" s="96">
        <f>AVERAGE(Table1527[[#This Row],[June
2018]:[May
2019]])</f>
        <v>0.41666666666666669</v>
      </c>
    </row>
    <row r="10" spans="1:15" x14ac:dyDescent="0.25">
      <c r="A10" s="43" t="s">
        <v>10</v>
      </c>
      <c r="B10" s="64">
        <f>Table1519[[#This Row],[Number]]</f>
        <v>0</v>
      </c>
      <c r="C10" s="64">
        <f>Table1517[[#This Row],[Number]]</f>
        <v>0</v>
      </c>
      <c r="D10" s="64">
        <f>Table1515[[#This Row],[Number]]</f>
        <v>0</v>
      </c>
      <c r="E10" s="64">
        <f>Table1513[[#This Row],[Number]]</f>
        <v>2</v>
      </c>
      <c r="F10" s="64">
        <f>Table1511[[#This Row],[Number]]</f>
        <v>0</v>
      </c>
      <c r="G10" s="64">
        <f>Table159[[#This Row],[Number]]</f>
        <v>2</v>
      </c>
      <c r="H10" s="64">
        <f>Table157[[#This Row],[Number]]</f>
        <v>1</v>
      </c>
      <c r="I10" s="64">
        <f>Table1[[#This Row],[Number]]</f>
        <v>1</v>
      </c>
      <c r="J10" s="64">
        <f>Table15[[#This Row],[Number]]</f>
        <v>2</v>
      </c>
      <c r="K10" s="64">
        <f>Table125[[#This Row],[Number]]</f>
        <v>0</v>
      </c>
      <c r="L10" s="64">
        <f>Table123[[#This Row],[Number]]</f>
        <v>0</v>
      </c>
      <c r="M10" s="64">
        <f>Table1521[[#This Row],[Number]]</f>
        <v>0</v>
      </c>
      <c r="N10" s="97">
        <f>SUM(Table1527[[#This Row],[June
2018]:[May
2019]])</f>
        <v>8</v>
      </c>
      <c r="O10" s="96">
        <f>AVERAGE(Table1527[[#This Row],[June
2018]:[May
2019]])</f>
        <v>0.66666666666666663</v>
      </c>
    </row>
    <row r="11" spans="1:15" x14ac:dyDescent="0.25">
      <c r="A11" s="43" t="s">
        <v>11</v>
      </c>
      <c r="B11" s="64">
        <f>Table1519[[#This Row],[Number]]</f>
        <v>0</v>
      </c>
      <c r="C11" s="64">
        <f>Table1517[[#This Row],[Number]]</f>
        <v>0</v>
      </c>
      <c r="D11" s="64">
        <f>Table1515[[#This Row],[Number]]</f>
        <v>0</v>
      </c>
      <c r="E11" s="64">
        <f>Table1513[[#This Row],[Number]]</f>
        <v>0</v>
      </c>
      <c r="F11" s="64">
        <f>Table1511[[#This Row],[Number]]</f>
        <v>0</v>
      </c>
      <c r="G11" s="64">
        <f>Table159[[#This Row],[Number]]</f>
        <v>0</v>
      </c>
      <c r="H11" s="64">
        <f>Table157[[#This Row],[Number]]</f>
        <v>0</v>
      </c>
      <c r="I11" s="64">
        <f>Table1[[#This Row],[Number]]</f>
        <v>0</v>
      </c>
      <c r="J11" s="64">
        <f>Table15[[#This Row],[Number]]</f>
        <v>1</v>
      </c>
      <c r="K11" s="64">
        <f>Table125[[#This Row],[Number]]</f>
        <v>0</v>
      </c>
      <c r="L11" s="64">
        <f>Table123[[#This Row],[Number]]</f>
        <v>0</v>
      </c>
      <c r="M11" s="64">
        <f>Table1521[[#This Row],[Number]]</f>
        <v>0</v>
      </c>
      <c r="N11" s="97">
        <f>SUM(Table1527[[#This Row],[June
2018]:[May
2019]])</f>
        <v>1</v>
      </c>
      <c r="O11" s="96">
        <f>AVERAGE(Table1527[[#This Row],[June
2018]:[May
2019]])</f>
        <v>8.3333333333333329E-2</v>
      </c>
    </row>
    <row r="12" spans="1:15" x14ac:dyDescent="0.25">
      <c r="A12" s="43" t="s">
        <v>12</v>
      </c>
      <c r="B12" s="64">
        <f>Table1519[[#This Row],[Number]]</f>
        <v>0</v>
      </c>
      <c r="C12" s="64">
        <f>Table1517[[#This Row],[Number]]</f>
        <v>0</v>
      </c>
      <c r="D12" s="64">
        <f>Table1515[[#This Row],[Number]]</f>
        <v>0</v>
      </c>
      <c r="E12" s="64">
        <f>Table1513[[#This Row],[Number]]</f>
        <v>0</v>
      </c>
      <c r="F12" s="64">
        <f>Table1511[[#This Row],[Number]]</f>
        <v>0</v>
      </c>
      <c r="G12" s="64">
        <f>Table159[[#This Row],[Number]]</f>
        <v>0</v>
      </c>
      <c r="H12" s="64">
        <f>Table157[[#This Row],[Number]]</f>
        <v>0</v>
      </c>
      <c r="I12" s="64">
        <f>Table1[[#This Row],[Number]]</f>
        <v>0</v>
      </c>
      <c r="J12" s="64">
        <f>Table15[[#This Row],[Number]]</f>
        <v>0</v>
      </c>
      <c r="K12" s="64">
        <f>Table125[[#This Row],[Number]]</f>
        <v>0</v>
      </c>
      <c r="L12" s="64">
        <f>Table123[[#This Row],[Number]]</f>
        <v>0</v>
      </c>
      <c r="M12" s="64">
        <f>Table1521[[#This Row],[Number]]</f>
        <v>0</v>
      </c>
      <c r="N12" s="97">
        <f>SUM(Table1527[[#This Row],[June
2018]:[May
2019]])</f>
        <v>0</v>
      </c>
      <c r="O12" s="96">
        <f>AVERAGE(Table1527[[#This Row],[June
2018]:[May
2019]])</f>
        <v>0</v>
      </c>
    </row>
    <row r="13" spans="1:15" x14ac:dyDescent="0.25">
      <c r="A13" s="43" t="s">
        <v>13</v>
      </c>
      <c r="B13" s="64">
        <f>Table1519[[#This Row],[Number]]</f>
        <v>0</v>
      </c>
      <c r="C13" s="64">
        <f>Table1517[[#This Row],[Number]]</f>
        <v>1</v>
      </c>
      <c r="D13" s="64">
        <f>Table1515[[#This Row],[Number]]</f>
        <v>0</v>
      </c>
      <c r="E13" s="64">
        <f>Table1513[[#This Row],[Number]]</f>
        <v>0</v>
      </c>
      <c r="F13" s="64">
        <f>Table1511[[#This Row],[Number]]</f>
        <v>0</v>
      </c>
      <c r="G13" s="64">
        <f>Table159[[#This Row],[Number]]</f>
        <v>1</v>
      </c>
      <c r="H13" s="64">
        <f>Table157[[#This Row],[Number]]</f>
        <v>0</v>
      </c>
      <c r="I13" s="64">
        <f>Table1[[#This Row],[Number]]</f>
        <v>1</v>
      </c>
      <c r="J13" s="64">
        <f>Table15[[#This Row],[Number]]</f>
        <v>0</v>
      </c>
      <c r="K13" s="64">
        <f>Table125[[#This Row],[Number]]</f>
        <v>0</v>
      </c>
      <c r="L13" s="64">
        <f>Table123[[#This Row],[Number]]</f>
        <v>0</v>
      </c>
      <c r="M13" s="64">
        <f>Table1521[[#This Row],[Number]]</f>
        <v>2</v>
      </c>
      <c r="N13" s="97">
        <f>SUM(Table1527[[#This Row],[June
2018]:[May
2019]])</f>
        <v>5</v>
      </c>
      <c r="O13" s="96">
        <f>AVERAGE(Table1527[[#This Row],[June
2018]:[May
2019]])</f>
        <v>0.41666666666666669</v>
      </c>
    </row>
    <row r="14" spans="1:15" x14ac:dyDescent="0.25">
      <c r="A14" s="43" t="s">
        <v>14</v>
      </c>
      <c r="B14" s="64">
        <f>Table1519[[#This Row],[Number]]</f>
        <v>2</v>
      </c>
      <c r="C14" s="64">
        <f>Table1517[[#This Row],[Number]]</f>
        <v>1</v>
      </c>
      <c r="D14" s="64">
        <f>Table1515[[#This Row],[Number]]</f>
        <v>4</v>
      </c>
      <c r="E14" s="64">
        <f>Table1513[[#This Row],[Number]]</f>
        <v>1</v>
      </c>
      <c r="F14" s="64">
        <f>Table1511[[#This Row],[Number]]</f>
        <v>4</v>
      </c>
      <c r="G14" s="64">
        <f>Table159[[#This Row],[Number]]</f>
        <v>4</v>
      </c>
      <c r="H14" s="64">
        <f>Table157[[#This Row],[Number]]</f>
        <v>1</v>
      </c>
      <c r="I14" s="64">
        <f>Table1[[#This Row],[Number]]</f>
        <v>2</v>
      </c>
      <c r="J14" s="64">
        <f>Table15[[#This Row],[Number]]</f>
        <v>3</v>
      </c>
      <c r="K14" s="64">
        <f>Table125[[#This Row],[Number]]</f>
        <v>8</v>
      </c>
      <c r="L14" s="64">
        <f>Table123[[#This Row],[Number]]</f>
        <v>0</v>
      </c>
      <c r="M14" s="64">
        <f>Table1521[[#This Row],[Number]]</f>
        <v>4</v>
      </c>
      <c r="N14" s="97">
        <f>SUM(Table1527[[#This Row],[June
2018]:[May
2019]])</f>
        <v>34</v>
      </c>
      <c r="O14" s="96">
        <f>AVERAGE(Table1527[[#This Row],[June
2018]:[May
2019]])</f>
        <v>2.8333333333333335</v>
      </c>
    </row>
    <row r="15" spans="1:15" x14ac:dyDescent="0.25">
      <c r="A15" s="44" t="s">
        <v>15</v>
      </c>
      <c r="B15" s="70">
        <f>Table1519[[#This Row],[Number]]</f>
        <v>2</v>
      </c>
      <c r="C15" s="70">
        <f>Table1517[[#This Row],[Number]]</f>
        <v>3</v>
      </c>
      <c r="D15" s="70">
        <f>Table1515[[#This Row],[Number]]</f>
        <v>1</v>
      </c>
      <c r="E15" s="70">
        <f>Table1513[[#This Row],[Number]]</f>
        <v>1</v>
      </c>
      <c r="F15" s="70">
        <f>Table1511[[#This Row],[Number]]</f>
        <v>4</v>
      </c>
      <c r="G15" s="70">
        <f>Table159[[#This Row],[Number]]</f>
        <v>1</v>
      </c>
      <c r="H15" s="70">
        <f>Table157[[#This Row],[Number]]</f>
        <v>0</v>
      </c>
      <c r="I15" s="70">
        <f>Table1[[#This Row],[Number]]</f>
        <v>4</v>
      </c>
      <c r="J15" s="70">
        <f>Table15[[#This Row],[Number]]</f>
        <v>2</v>
      </c>
      <c r="K15" s="70">
        <f>Table125[[#This Row],[Number]]</f>
        <v>2</v>
      </c>
      <c r="L15" s="70">
        <f>Table123[[#This Row],[Number]]</f>
        <v>0</v>
      </c>
      <c r="M15" s="70">
        <f>Table1521[[#This Row],[Number]]</f>
        <v>0</v>
      </c>
      <c r="N15" s="97">
        <f>SUM(Table1527[[#This Row],[June
2018]:[May
2019]])</f>
        <v>20</v>
      </c>
      <c r="O15" s="96">
        <f>AVERAGE(Table1527[[#This Row],[June
2018]:[May
2019]])</f>
        <v>1.6666666666666667</v>
      </c>
    </row>
    <row r="16" spans="1:15" x14ac:dyDescent="0.25">
      <c r="A16" s="21"/>
      <c r="B16" s="22"/>
      <c r="C16" s="22"/>
      <c r="D16" s="22"/>
      <c r="E16" s="22"/>
      <c r="F16" s="22"/>
      <c r="G16" s="22"/>
      <c r="H16" s="22"/>
      <c r="I16" s="22"/>
      <c r="J16" s="22"/>
      <c r="K16" s="22"/>
      <c r="L16" s="22"/>
      <c r="M16" s="22"/>
      <c r="N16" s="22"/>
      <c r="O16" s="22"/>
    </row>
    <row r="17" spans="1:15" ht="45.75" x14ac:dyDescent="0.3">
      <c r="A17" s="79" t="s">
        <v>20</v>
      </c>
      <c r="B17" s="105" t="s">
        <v>147</v>
      </c>
      <c r="C17" s="105" t="s">
        <v>153</v>
      </c>
      <c r="D17" s="105" t="s">
        <v>148</v>
      </c>
      <c r="E17" s="105" t="s">
        <v>149</v>
      </c>
      <c r="F17" s="105" t="s">
        <v>150</v>
      </c>
      <c r="G17" s="105" t="s">
        <v>151</v>
      </c>
      <c r="H17" s="105" t="s">
        <v>152</v>
      </c>
      <c r="I17" s="106" t="s">
        <v>154</v>
      </c>
      <c r="J17" s="106" t="s">
        <v>155</v>
      </c>
      <c r="K17" s="106" t="s">
        <v>156</v>
      </c>
      <c r="L17" s="107" t="s">
        <v>145</v>
      </c>
      <c r="M17" s="107" t="s">
        <v>146</v>
      </c>
      <c r="N17" s="93" t="s">
        <v>141</v>
      </c>
      <c r="O17" s="93" t="s">
        <v>178</v>
      </c>
    </row>
    <row r="18" spans="1:15" ht="17.25" customHeight="1" x14ac:dyDescent="0.25">
      <c r="A18" s="108" t="s">
        <v>43</v>
      </c>
      <c r="B18" s="64">
        <f>June!B22</f>
        <v>4</v>
      </c>
      <c r="C18" s="64">
        <f>July!B22</f>
        <v>2</v>
      </c>
      <c r="D18" s="64">
        <f>August!B22</f>
        <v>2</v>
      </c>
      <c r="E18" s="64">
        <f>September!B22</f>
        <v>4</v>
      </c>
      <c r="F18" s="64">
        <f>October!B22</f>
        <v>4</v>
      </c>
      <c r="G18" s="64">
        <f>November!B22</f>
        <v>4</v>
      </c>
      <c r="H18" s="64">
        <f>December!B22</f>
        <v>4</v>
      </c>
      <c r="I18" s="64">
        <f>January!B22</f>
        <v>5</v>
      </c>
      <c r="J18" s="64">
        <f>February!B22</f>
        <v>4</v>
      </c>
      <c r="K18" s="64">
        <f>March!B22</f>
        <v>1</v>
      </c>
      <c r="L18" s="64">
        <f>April!B22</f>
        <v>2</v>
      </c>
      <c r="M18" s="64">
        <f>May!B22</f>
        <v>2</v>
      </c>
      <c r="N18" s="104">
        <f>SUM(Table14628[[#This Row],[June
2018]:[May
2019]])</f>
        <v>38</v>
      </c>
      <c r="O18" s="96">
        <f>AVERAGE(Table14628[[#This Row],[June
2018]:[May
2019]])</f>
        <v>3.1666666666666665</v>
      </c>
    </row>
    <row r="19" spans="1:15" x14ac:dyDescent="0.25">
      <c r="A19" s="108" t="s">
        <v>42</v>
      </c>
      <c r="B19" s="64">
        <f>June!B23</f>
        <v>0</v>
      </c>
      <c r="C19" s="64">
        <f>July!B23</f>
        <v>0</v>
      </c>
      <c r="D19" s="64">
        <f>August!B23</f>
        <v>0</v>
      </c>
      <c r="E19" s="64">
        <f>September!B23</f>
        <v>0</v>
      </c>
      <c r="F19" s="64">
        <f>October!B23</f>
        <v>0</v>
      </c>
      <c r="G19" s="64">
        <f>November!B23</f>
        <v>0</v>
      </c>
      <c r="H19" s="64">
        <f>December!B23</f>
        <v>0</v>
      </c>
      <c r="I19" s="64">
        <f>January!B23</f>
        <v>0</v>
      </c>
      <c r="J19" s="64">
        <f>February!B23</f>
        <v>0</v>
      </c>
      <c r="K19" s="64">
        <f>March!B23</f>
        <v>0</v>
      </c>
      <c r="L19" s="64">
        <f>April!B23</f>
        <v>0</v>
      </c>
      <c r="M19" s="64">
        <f>May!B23</f>
        <v>0</v>
      </c>
      <c r="N19" s="104">
        <f>SUM(Table14628[[#This Row],[June
2018]:[May
2019]])</f>
        <v>0</v>
      </c>
      <c r="O19" s="96">
        <f>AVERAGE(Table14628[[#This Row],[June
2018]:[May
2019]])</f>
        <v>0</v>
      </c>
    </row>
    <row r="20" spans="1:15" x14ac:dyDescent="0.25">
      <c r="A20" s="87" t="s">
        <v>4</v>
      </c>
      <c r="B20" s="64">
        <f>June!B24</f>
        <v>2</v>
      </c>
      <c r="C20" s="64">
        <f>July!B24</f>
        <v>2</v>
      </c>
      <c r="D20" s="64">
        <f>August!B24</f>
        <v>3</v>
      </c>
      <c r="E20" s="64">
        <f>September!B24</f>
        <v>1</v>
      </c>
      <c r="F20" s="64">
        <f>October!B24</f>
        <v>2</v>
      </c>
      <c r="G20" s="64">
        <f>November!B24</f>
        <v>3</v>
      </c>
      <c r="H20" s="64">
        <f>December!B24</f>
        <v>2</v>
      </c>
      <c r="I20" s="64">
        <f>January!B24</f>
        <v>6</v>
      </c>
      <c r="J20" s="64">
        <f>February!B24</f>
        <v>2</v>
      </c>
      <c r="K20" s="64">
        <f>March!B24</f>
        <v>5</v>
      </c>
      <c r="L20" s="64">
        <f>April!B24</f>
        <v>0</v>
      </c>
      <c r="M20" s="64">
        <f>May!B24</f>
        <v>2</v>
      </c>
      <c r="N20" s="104">
        <f>SUM(Table14628[[#This Row],[June
2018]:[May
2019]])</f>
        <v>30</v>
      </c>
      <c r="O20" s="96">
        <f>AVERAGE(Table14628[[#This Row],[June
2018]:[May
2019]])</f>
        <v>2.5</v>
      </c>
    </row>
    <row r="21" spans="1:15" x14ac:dyDescent="0.25">
      <c r="A21" s="87" t="s">
        <v>5</v>
      </c>
      <c r="B21" s="64">
        <f>June!B25</f>
        <v>1</v>
      </c>
      <c r="C21" s="64">
        <f>July!B25</f>
        <v>0</v>
      </c>
      <c r="D21" s="64">
        <f>August!B25</f>
        <v>3</v>
      </c>
      <c r="E21" s="64">
        <f>September!B25</f>
        <v>5</v>
      </c>
      <c r="F21" s="64">
        <f>October!B25</f>
        <v>3</v>
      </c>
      <c r="G21" s="64">
        <f>November!B25</f>
        <v>2</v>
      </c>
      <c r="H21" s="64">
        <f>December!B25</f>
        <v>4</v>
      </c>
      <c r="I21" s="64">
        <f>January!B25</f>
        <v>4</v>
      </c>
      <c r="J21" s="64">
        <f>February!B25</f>
        <v>4</v>
      </c>
      <c r="K21" s="64">
        <f>March!B25</f>
        <v>1</v>
      </c>
      <c r="L21" s="64">
        <f>April!B25</f>
        <v>2</v>
      </c>
      <c r="M21" s="64">
        <f>May!B25</f>
        <v>1</v>
      </c>
      <c r="N21" s="104">
        <f>SUM(Table14628[[#This Row],[June
2018]:[May
2019]])</f>
        <v>30</v>
      </c>
      <c r="O21" s="96">
        <f>AVERAGE(Table14628[[#This Row],[June
2018]:[May
2019]])</f>
        <v>2.5</v>
      </c>
    </row>
    <row r="22" spans="1:15" x14ac:dyDescent="0.25">
      <c r="A22" s="87" t="s">
        <v>6</v>
      </c>
      <c r="B22" s="64">
        <f>June!B26</f>
        <v>0</v>
      </c>
      <c r="C22" s="64">
        <f>July!B26</f>
        <v>0</v>
      </c>
      <c r="D22" s="64">
        <f>August!B26</f>
        <v>0</v>
      </c>
      <c r="E22" s="64">
        <f>September!B26</f>
        <v>0</v>
      </c>
      <c r="F22" s="64">
        <f>October!B26</f>
        <v>0</v>
      </c>
      <c r="G22" s="64">
        <f>November!B26</f>
        <v>0</v>
      </c>
      <c r="H22" s="64">
        <f>December!B26</f>
        <v>0</v>
      </c>
      <c r="I22" s="64">
        <f>January!B26</f>
        <v>0</v>
      </c>
      <c r="J22" s="64">
        <f>February!B26</f>
        <v>0</v>
      </c>
      <c r="K22" s="64">
        <f>March!B26</f>
        <v>0</v>
      </c>
      <c r="L22" s="64">
        <f>April!B26</f>
        <v>0</v>
      </c>
      <c r="M22" s="64">
        <f>May!B26</f>
        <v>0</v>
      </c>
      <c r="N22" s="104">
        <f>SUM(Table14628[[#This Row],[June
2018]:[May
2019]])</f>
        <v>0</v>
      </c>
      <c r="O22" s="96">
        <f>AVERAGE(Table14628[[#This Row],[June
2018]:[May
2019]])</f>
        <v>0</v>
      </c>
    </row>
    <row r="23" spans="1:15" x14ac:dyDescent="0.25">
      <c r="A23" s="87" t="s">
        <v>7</v>
      </c>
      <c r="B23" s="64">
        <f>June!B27</f>
        <v>0</v>
      </c>
      <c r="C23" s="64">
        <f>July!B27</f>
        <v>0</v>
      </c>
      <c r="D23" s="64">
        <f>August!B27</f>
        <v>0</v>
      </c>
      <c r="E23" s="64">
        <f>September!B27</f>
        <v>0</v>
      </c>
      <c r="F23" s="64">
        <f>October!B27</f>
        <v>0</v>
      </c>
      <c r="G23" s="64">
        <f>November!B27</f>
        <v>1</v>
      </c>
      <c r="H23" s="64">
        <f>December!B27</f>
        <v>1</v>
      </c>
      <c r="I23" s="64">
        <f>January!B27</f>
        <v>1</v>
      </c>
      <c r="J23" s="64">
        <f>February!B27</f>
        <v>0</v>
      </c>
      <c r="K23" s="64">
        <f>March!B27</f>
        <v>0</v>
      </c>
      <c r="L23" s="64">
        <f>April!B27</f>
        <v>1</v>
      </c>
      <c r="M23" s="64">
        <f>May!B27</f>
        <v>1</v>
      </c>
      <c r="N23" s="104">
        <f>SUM(Table14628[[#This Row],[June
2018]:[May
2019]])</f>
        <v>5</v>
      </c>
      <c r="O23" s="96">
        <f>AVERAGE(Table14628[[#This Row],[June
2018]:[May
2019]])</f>
        <v>0.41666666666666669</v>
      </c>
    </row>
    <row r="24" spans="1:15" x14ac:dyDescent="0.25">
      <c r="A24" s="87" t="s">
        <v>8</v>
      </c>
      <c r="B24" s="64">
        <f>June!B28</f>
        <v>3</v>
      </c>
      <c r="C24" s="64">
        <f>July!B28</f>
        <v>3</v>
      </c>
      <c r="D24" s="64">
        <f>August!B28</f>
        <v>3</v>
      </c>
      <c r="E24" s="64">
        <f>September!B28</f>
        <v>3</v>
      </c>
      <c r="F24" s="64">
        <f>October!B28</f>
        <v>3</v>
      </c>
      <c r="G24" s="64">
        <f>November!B28</f>
        <v>3</v>
      </c>
      <c r="H24" s="64">
        <f>December!B28</f>
        <v>3</v>
      </c>
      <c r="I24" s="64">
        <f>January!B28</f>
        <v>5</v>
      </c>
      <c r="J24" s="64">
        <f>February!B28</f>
        <v>3</v>
      </c>
      <c r="K24" s="64">
        <f>March!B28</f>
        <v>3</v>
      </c>
      <c r="L24" s="64">
        <f>April!B28</f>
        <v>3</v>
      </c>
      <c r="M24" s="64">
        <f>May!B28</f>
        <v>3</v>
      </c>
      <c r="N24" s="104">
        <f>SUM(Table14628[[#This Row],[June
2018]:[May
2019]])</f>
        <v>38</v>
      </c>
      <c r="O24" s="96">
        <f>AVERAGE(Table14628[[#This Row],[June
2018]:[May
2019]])</f>
        <v>3.1666666666666665</v>
      </c>
    </row>
    <row r="25" spans="1:15" x14ac:dyDescent="0.25">
      <c r="A25" s="87" t="s">
        <v>9</v>
      </c>
      <c r="B25" s="64">
        <f>June!B29</f>
        <v>0</v>
      </c>
      <c r="C25" s="64">
        <f>July!B29</f>
        <v>0</v>
      </c>
      <c r="D25" s="64">
        <f>August!B29</f>
        <v>0</v>
      </c>
      <c r="E25" s="64">
        <f>September!B29</f>
        <v>0</v>
      </c>
      <c r="F25" s="64">
        <f>October!B29</f>
        <v>0</v>
      </c>
      <c r="G25" s="64">
        <f>November!B29</f>
        <v>0</v>
      </c>
      <c r="H25" s="64">
        <f>December!B29</f>
        <v>1</v>
      </c>
      <c r="I25" s="64">
        <f>January!B29</f>
        <v>0</v>
      </c>
      <c r="J25" s="64">
        <f>February!B29</f>
        <v>1</v>
      </c>
      <c r="K25" s="64">
        <f>March!B29</f>
        <v>0</v>
      </c>
      <c r="L25" s="64">
        <f>April!B29</f>
        <v>0</v>
      </c>
      <c r="M25" s="64">
        <f>May!B29</f>
        <v>0</v>
      </c>
      <c r="N25" s="104">
        <f>SUM(Table14628[[#This Row],[June
2018]:[May
2019]])</f>
        <v>2</v>
      </c>
      <c r="O25" s="96">
        <f>AVERAGE(Table14628[[#This Row],[June
2018]:[May
2019]])</f>
        <v>0.16666666666666666</v>
      </c>
    </row>
    <row r="26" spans="1:15" x14ac:dyDescent="0.25">
      <c r="A26" s="87" t="s">
        <v>10</v>
      </c>
      <c r="B26" s="64">
        <f>June!B30</f>
        <v>0</v>
      </c>
      <c r="C26" s="64">
        <f>July!B30</f>
        <v>0</v>
      </c>
      <c r="D26" s="64">
        <f>August!B30</f>
        <v>0</v>
      </c>
      <c r="E26" s="64">
        <f>September!B30</f>
        <v>2</v>
      </c>
      <c r="F26" s="64">
        <f>October!B30</f>
        <v>0</v>
      </c>
      <c r="G26" s="64">
        <f>November!B30</f>
        <v>0</v>
      </c>
      <c r="H26" s="64">
        <f>December!B30</f>
        <v>0</v>
      </c>
      <c r="I26" s="64">
        <f>January!B30</f>
        <v>0</v>
      </c>
      <c r="J26" s="64">
        <f>February!B30</f>
        <v>0</v>
      </c>
      <c r="K26" s="64">
        <f>March!B30</f>
        <v>0</v>
      </c>
      <c r="L26" s="64">
        <f>April!B30</f>
        <v>0</v>
      </c>
      <c r="M26" s="64">
        <f>May!B30</f>
        <v>0</v>
      </c>
      <c r="N26" s="104">
        <f>SUM(Table14628[[#This Row],[June
2018]:[May
2019]])</f>
        <v>2</v>
      </c>
      <c r="O26" s="96">
        <f>AVERAGE(Table14628[[#This Row],[June
2018]:[May
2019]])</f>
        <v>0.16666666666666666</v>
      </c>
    </row>
    <row r="27" spans="1:15" x14ac:dyDescent="0.25">
      <c r="A27" s="87" t="s">
        <v>11</v>
      </c>
      <c r="B27" s="64">
        <f>June!B31</f>
        <v>0</v>
      </c>
      <c r="C27" s="64">
        <f>July!B31</f>
        <v>0</v>
      </c>
      <c r="D27" s="64">
        <f>August!B31</f>
        <v>0</v>
      </c>
      <c r="E27" s="64">
        <f>September!B31</f>
        <v>0</v>
      </c>
      <c r="F27" s="64">
        <f>October!B31</f>
        <v>0</v>
      </c>
      <c r="G27" s="64">
        <f>November!B31</f>
        <v>0</v>
      </c>
      <c r="H27" s="64">
        <f>December!B31</f>
        <v>0</v>
      </c>
      <c r="I27" s="64">
        <f>January!B31</f>
        <v>0</v>
      </c>
      <c r="J27" s="64">
        <f>February!B31</f>
        <v>0</v>
      </c>
      <c r="K27" s="64">
        <f>March!B31</f>
        <v>0</v>
      </c>
      <c r="L27" s="64">
        <f>April!B31</f>
        <v>0</v>
      </c>
      <c r="M27" s="64">
        <f>May!B31</f>
        <v>0</v>
      </c>
      <c r="N27" s="104">
        <f>SUM(Table14628[[#This Row],[June
2018]:[May
2019]])</f>
        <v>0</v>
      </c>
      <c r="O27" s="96">
        <f>AVERAGE(Table14628[[#This Row],[June
2018]:[May
2019]])</f>
        <v>0</v>
      </c>
    </row>
    <row r="28" spans="1:15" x14ac:dyDescent="0.25">
      <c r="A28" s="87" t="s">
        <v>12</v>
      </c>
      <c r="B28" s="64">
        <f>June!B32</f>
        <v>0</v>
      </c>
      <c r="C28" s="64">
        <f>July!B32</f>
        <v>0</v>
      </c>
      <c r="D28" s="64">
        <f>August!B32</f>
        <v>0</v>
      </c>
      <c r="E28" s="64">
        <f>September!B32</f>
        <v>0</v>
      </c>
      <c r="F28" s="64">
        <f>October!B32</f>
        <v>0</v>
      </c>
      <c r="G28" s="64">
        <f>November!B32</f>
        <v>0</v>
      </c>
      <c r="H28" s="64">
        <f>December!B32</f>
        <v>0</v>
      </c>
      <c r="I28" s="64">
        <f>January!B32</f>
        <v>0</v>
      </c>
      <c r="J28" s="64">
        <f>February!B32</f>
        <v>0</v>
      </c>
      <c r="K28" s="64">
        <f>March!B32</f>
        <v>0</v>
      </c>
      <c r="L28" s="64">
        <f>April!B32</f>
        <v>0</v>
      </c>
      <c r="M28" s="64">
        <f>May!B32</f>
        <v>0</v>
      </c>
      <c r="N28" s="104">
        <f>SUM(Table14628[[#This Row],[June
2018]:[May
2019]])</f>
        <v>0</v>
      </c>
      <c r="O28" s="96">
        <f>AVERAGE(Table14628[[#This Row],[June
2018]:[May
2019]])</f>
        <v>0</v>
      </c>
    </row>
    <row r="29" spans="1:15" x14ac:dyDescent="0.25">
      <c r="A29" s="87" t="s">
        <v>13</v>
      </c>
      <c r="B29" s="64">
        <f>June!B33</f>
        <v>0</v>
      </c>
      <c r="C29" s="64">
        <f>July!B33</f>
        <v>0</v>
      </c>
      <c r="D29" s="64">
        <f>August!B33</f>
        <v>0</v>
      </c>
      <c r="E29" s="64">
        <f>September!B33</f>
        <v>0</v>
      </c>
      <c r="F29" s="64">
        <f>October!B33</f>
        <v>0</v>
      </c>
      <c r="G29" s="64">
        <f>November!B33</f>
        <v>0</v>
      </c>
      <c r="H29" s="64">
        <f>December!B33</f>
        <v>0</v>
      </c>
      <c r="I29" s="64">
        <f>January!B33</f>
        <v>0</v>
      </c>
      <c r="J29" s="64">
        <f>February!B33</f>
        <v>0</v>
      </c>
      <c r="K29" s="64">
        <f>March!B33</f>
        <v>0</v>
      </c>
      <c r="L29" s="64">
        <f>April!B33</f>
        <v>0</v>
      </c>
      <c r="M29" s="64">
        <f>May!B33</f>
        <v>0</v>
      </c>
      <c r="N29" s="104">
        <f>SUM(Table14628[[#This Row],[June
2018]:[May
2019]])</f>
        <v>0</v>
      </c>
      <c r="O29" s="96">
        <f>AVERAGE(Table14628[[#This Row],[June
2018]:[May
2019]])</f>
        <v>0</v>
      </c>
    </row>
    <row r="30" spans="1:15" x14ac:dyDescent="0.25">
      <c r="A30" s="87" t="s">
        <v>14</v>
      </c>
      <c r="B30" s="64">
        <f>June!B34</f>
        <v>3</v>
      </c>
      <c r="C30" s="64">
        <f>July!B34</f>
        <v>3</v>
      </c>
      <c r="D30" s="64">
        <f>August!B34</f>
        <v>2</v>
      </c>
      <c r="E30" s="64">
        <f>September!B34</f>
        <v>0</v>
      </c>
      <c r="F30" s="64">
        <f>October!B34</f>
        <v>0</v>
      </c>
      <c r="G30" s="64">
        <f>November!B34</f>
        <v>1</v>
      </c>
      <c r="H30" s="64">
        <f>December!B34</f>
        <v>1</v>
      </c>
      <c r="I30" s="64">
        <f>January!B34</f>
        <v>1</v>
      </c>
      <c r="J30" s="64">
        <f>February!B34</f>
        <v>0</v>
      </c>
      <c r="K30" s="64">
        <f>March!B34</f>
        <v>1</v>
      </c>
      <c r="L30" s="64">
        <f>April!B34</f>
        <v>3</v>
      </c>
      <c r="M30" s="64">
        <f>May!B34</f>
        <v>0</v>
      </c>
      <c r="N30" s="104">
        <f>SUM(Table14628[[#This Row],[June
2018]:[May
2019]])</f>
        <v>15</v>
      </c>
      <c r="O30" s="96">
        <f>AVERAGE(Table14628[[#This Row],[June
2018]:[May
2019]])</f>
        <v>1.25</v>
      </c>
    </row>
    <row r="31" spans="1:15" x14ac:dyDescent="0.25">
      <c r="A31" s="87" t="s">
        <v>15</v>
      </c>
      <c r="B31" s="64">
        <f>June!B35</f>
        <v>1</v>
      </c>
      <c r="C31" s="64">
        <f>July!B35</f>
        <v>1</v>
      </c>
      <c r="D31" s="64">
        <f>August!B35</f>
        <v>0</v>
      </c>
      <c r="E31" s="64">
        <f>September!B35</f>
        <v>4</v>
      </c>
      <c r="F31" s="64">
        <f>October!B35</f>
        <v>0</v>
      </c>
      <c r="G31" s="64">
        <f>November!B35</f>
        <v>2</v>
      </c>
      <c r="H31" s="64">
        <f>December!B35</f>
        <v>0</v>
      </c>
      <c r="I31" s="64">
        <f>January!B35</f>
        <v>1</v>
      </c>
      <c r="J31" s="64">
        <f>February!B35</f>
        <v>0</v>
      </c>
      <c r="K31" s="64">
        <f>March!B35</f>
        <v>0</v>
      </c>
      <c r="L31" s="64">
        <f>April!B35</f>
        <v>1</v>
      </c>
      <c r="M31" s="64">
        <f>May!B35</f>
        <v>0</v>
      </c>
      <c r="N31" s="104">
        <f>SUM(Table14628[[#This Row],[June
2018]:[May
2019]])</f>
        <v>10</v>
      </c>
      <c r="O31" s="96">
        <f>AVERAGE(Table14628[[#This Row],[June
2018]:[May
2019]])</f>
        <v>0.83333333333333337</v>
      </c>
    </row>
  </sheetData>
  <phoneticPr fontId="23" type="noConversion"/>
  <printOptions horizontalCentered="1" verticalCentered="1"/>
  <pageMargins left="0.31496062992125984" right="0.31496062992125984" top="0.35433070866141736" bottom="0.55118110236220474" header="0.31496062992125984" footer="0.31496062992125984"/>
  <pageSetup paperSize="9" orientation="landscape" r:id="rId1"/>
  <headerFooter>
    <oddFooter>&amp;L&amp;"-,Bold Italic"&amp;12Rolling Data - LTC &amp; PS Indicatos&amp;C&amp;"-,Bold Italic"&amp;12Page: &amp;P&amp;R&amp;10fn: &amp;F</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39"/>
  <sheetViews>
    <sheetView workbookViewId="0">
      <selection activeCell="E32" sqref="E32"/>
    </sheetView>
  </sheetViews>
  <sheetFormatPr defaultRowHeight="15" x14ac:dyDescent="0.25"/>
  <cols>
    <col min="1" max="1" width="32.42578125" customWidth="1"/>
    <col min="2" max="2" width="10.42578125" style="7" customWidth="1"/>
    <col min="3" max="3" width="120.7109375" customWidth="1"/>
  </cols>
  <sheetData>
    <row r="1" spans="1:3" ht="15.75" x14ac:dyDescent="0.25">
      <c r="A1" s="49" t="s">
        <v>41</v>
      </c>
      <c r="B1" s="50" t="s">
        <v>24</v>
      </c>
      <c r="C1" s="51">
        <v>2018</v>
      </c>
    </row>
    <row r="2" spans="1:3" ht="18.75" x14ac:dyDescent="0.3">
      <c r="A2" s="30" t="s">
        <v>2</v>
      </c>
      <c r="B2" s="6" t="s">
        <v>3</v>
      </c>
      <c r="C2" s="31" t="s">
        <v>1</v>
      </c>
    </row>
    <row r="3" spans="1:3" x14ac:dyDescent="0.25">
      <c r="A3" s="36" t="s">
        <v>0</v>
      </c>
      <c r="B3" s="6">
        <v>99</v>
      </c>
      <c r="C3" s="31"/>
    </row>
    <row r="4" spans="1:3" x14ac:dyDescent="0.25">
      <c r="A4" s="33" t="s">
        <v>4</v>
      </c>
      <c r="B4" s="6">
        <v>2</v>
      </c>
      <c r="C4" s="31"/>
    </row>
    <row r="5" spans="1:3" x14ac:dyDescent="0.25">
      <c r="A5" s="33" t="s">
        <v>5</v>
      </c>
      <c r="B5" s="6">
        <v>3</v>
      </c>
      <c r="C5" s="31"/>
    </row>
    <row r="6" spans="1:3" x14ac:dyDescent="0.25">
      <c r="A6" s="33" t="s">
        <v>6</v>
      </c>
      <c r="B6" s="6">
        <v>1</v>
      </c>
      <c r="C6" s="31"/>
    </row>
    <row r="7" spans="1:3" x14ac:dyDescent="0.25">
      <c r="A7" s="33" t="s">
        <v>7</v>
      </c>
      <c r="B7" s="6">
        <v>1</v>
      </c>
      <c r="C7" s="31"/>
    </row>
    <row r="8" spans="1:3" x14ac:dyDescent="0.25">
      <c r="A8" s="33" t="s">
        <v>8</v>
      </c>
      <c r="B8" s="6">
        <v>0</v>
      </c>
      <c r="C8" s="31"/>
    </row>
    <row r="9" spans="1:3" x14ac:dyDescent="0.25">
      <c r="A9" s="33" t="s">
        <v>9</v>
      </c>
      <c r="B9" s="6">
        <v>1</v>
      </c>
      <c r="C9" s="31"/>
    </row>
    <row r="10" spans="1:3" x14ac:dyDescent="0.25">
      <c r="A10" s="33" t="s">
        <v>10</v>
      </c>
      <c r="B10" s="6">
        <v>0</v>
      </c>
      <c r="C10" s="31"/>
    </row>
    <row r="11" spans="1:3" x14ac:dyDescent="0.25">
      <c r="A11" s="33" t="s">
        <v>11</v>
      </c>
      <c r="B11" s="6">
        <v>0</v>
      </c>
      <c r="C11" s="31"/>
    </row>
    <row r="12" spans="1:3" x14ac:dyDescent="0.25">
      <c r="A12" s="33" t="s">
        <v>12</v>
      </c>
      <c r="B12" s="6">
        <v>0</v>
      </c>
      <c r="C12" s="31"/>
    </row>
    <row r="13" spans="1:3" x14ac:dyDescent="0.25">
      <c r="A13" s="33" t="s">
        <v>13</v>
      </c>
      <c r="B13" s="6">
        <v>0</v>
      </c>
      <c r="C13" s="31"/>
    </row>
    <row r="14" spans="1:3" x14ac:dyDescent="0.25">
      <c r="A14" s="33" t="s">
        <v>14</v>
      </c>
      <c r="B14" s="6">
        <v>2</v>
      </c>
      <c r="C14" s="31"/>
    </row>
    <row r="15" spans="1:3" x14ac:dyDescent="0.25">
      <c r="A15" s="33" t="s">
        <v>15</v>
      </c>
      <c r="B15" s="6">
        <v>2</v>
      </c>
      <c r="C15" s="31"/>
    </row>
    <row r="16" spans="1:3" x14ac:dyDescent="0.25">
      <c r="A16" s="34" t="s">
        <v>16</v>
      </c>
      <c r="B16" s="6"/>
      <c r="C16" s="31"/>
    </row>
    <row r="17" spans="1:3" x14ac:dyDescent="0.25">
      <c r="A17" s="35" t="s">
        <v>17</v>
      </c>
      <c r="B17" s="6"/>
      <c r="C17" s="31"/>
    </row>
    <row r="18" spans="1:3" x14ac:dyDescent="0.25">
      <c r="A18" s="35" t="s">
        <v>18</v>
      </c>
      <c r="B18" s="6"/>
      <c r="C18" s="31"/>
    </row>
    <row r="19" spans="1:3" x14ac:dyDescent="0.25">
      <c r="A19" s="52" t="s">
        <v>19</v>
      </c>
      <c r="B19" s="40"/>
      <c r="C19" s="53"/>
    </row>
    <row r="20" spans="1:3" x14ac:dyDescent="0.25">
      <c r="A20" s="21"/>
      <c r="B20" s="22"/>
      <c r="C20" s="21"/>
    </row>
    <row r="21" spans="1:3" ht="18.75" x14ac:dyDescent="0.3">
      <c r="A21" s="1" t="s">
        <v>20</v>
      </c>
      <c r="B21" s="27" t="s">
        <v>3</v>
      </c>
      <c r="C21" s="19" t="s">
        <v>1</v>
      </c>
    </row>
    <row r="22" spans="1:3" x14ac:dyDescent="0.25">
      <c r="A22" s="9" t="s">
        <v>43</v>
      </c>
      <c r="B22" s="27">
        <v>4</v>
      </c>
      <c r="C22" s="19"/>
    </row>
    <row r="23" spans="1:3" x14ac:dyDescent="0.25">
      <c r="A23" s="9" t="s">
        <v>42</v>
      </c>
      <c r="B23" s="27">
        <v>0</v>
      </c>
      <c r="C23" s="19"/>
    </row>
    <row r="24" spans="1:3" x14ac:dyDescent="0.25">
      <c r="A24" s="2" t="s">
        <v>4</v>
      </c>
      <c r="B24" s="27">
        <v>2</v>
      </c>
      <c r="C24" s="19"/>
    </row>
    <row r="25" spans="1:3" x14ac:dyDescent="0.25">
      <c r="A25" s="2" t="s">
        <v>5</v>
      </c>
      <c r="B25" s="27">
        <v>1</v>
      </c>
      <c r="C25" s="19"/>
    </row>
    <row r="26" spans="1:3" x14ac:dyDescent="0.25">
      <c r="A26" s="2" t="s">
        <v>6</v>
      </c>
      <c r="B26" s="27">
        <v>0</v>
      </c>
      <c r="C26" s="19"/>
    </row>
    <row r="27" spans="1:3" x14ac:dyDescent="0.25">
      <c r="A27" s="2" t="s">
        <v>7</v>
      </c>
      <c r="B27" s="27">
        <v>0</v>
      </c>
      <c r="C27" s="19"/>
    </row>
    <row r="28" spans="1:3" x14ac:dyDescent="0.25">
      <c r="A28" s="2" t="s">
        <v>8</v>
      </c>
      <c r="B28" s="27">
        <v>3</v>
      </c>
      <c r="C28" s="19"/>
    </row>
    <row r="29" spans="1:3" x14ac:dyDescent="0.25">
      <c r="A29" s="2" t="s">
        <v>9</v>
      </c>
      <c r="B29" s="27">
        <v>0</v>
      </c>
      <c r="C29" s="19"/>
    </row>
    <row r="30" spans="1:3" x14ac:dyDescent="0.25">
      <c r="A30" s="2" t="s">
        <v>10</v>
      </c>
      <c r="B30" s="27">
        <v>0</v>
      </c>
      <c r="C30" s="19"/>
    </row>
    <row r="31" spans="1:3" x14ac:dyDescent="0.25">
      <c r="A31" s="2" t="s">
        <v>11</v>
      </c>
      <c r="B31" s="27">
        <v>0</v>
      </c>
      <c r="C31" s="19"/>
    </row>
    <row r="32" spans="1:3" x14ac:dyDescent="0.25">
      <c r="A32" s="2" t="s">
        <v>12</v>
      </c>
      <c r="B32" s="27">
        <v>0</v>
      </c>
      <c r="C32" s="19"/>
    </row>
    <row r="33" spans="1:3" x14ac:dyDescent="0.25">
      <c r="A33" s="2" t="s">
        <v>13</v>
      </c>
      <c r="B33" s="27">
        <v>0</v>
      </c>
      <c r="C33" s="19"/>
    </row>
    <row r="34" spans="1:3" x14ac:dyDescent="0.25">
      <c r="A34" s="2" t="s">
        <v>14</v>
      </c>
      <c r="B34" s="27">
        <v>3</v>
      </c>
      <c r="C34" s="19"/>
    </row>
    <row r="35" spans="1:3" x14ac:dyDescent="0.25">
      <c r="A35" s="2" t="s">
        <v>15</v>
      </c>
      <c r="B35" s="27">
        <v>1</v>
      </c>
      <c r="C35" s="19"/>
    </row>
    <row r="36" spans="1:3" x14ac:dyDescent="0.25">
      <c r="A36" s="2"/>
      <c r="B36" s="27"/>
      <c r="C36" s="19"/>
    </row>
    <row r="37" spans="1:3" x14ac:dyDescent="0.25">
      <c r="A37" s="3" t="s">
        <v>17</v>
      </c>
      <c r="B37" s="27"/>
      <c r="C37" s="19"/>
    </row>
    <row r="38" spans="1:3" x14ac:dyDescent="0.25">
      <c r="A38" s="3" t="s">
        <v>18</v>
      </c>
      <c r="B38" s="27"/>
      <c r="C38" s="19"/>
    </row>
    <row r="39" spans="1:3" x14ac:dyDescent="0.25">
      <c r="A39" s="3" t="s">
        <v>19</v>
      </c>
      <c r="B39" s="27"/>
      <c r="C39" s="19"/>
    </row>
  </sheetData>
  <pageMargins left="0.7" right="0.7" top="0.75" bottom="0.75" header="0.3" footer="0.3"/>
  <pageSetup paperSize="9" scale="80" fitToHeight="0"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C39"/>
  <sheetViews>
    <sheetView workbookViewId="0">
      <selection activeCell="E31" sqref="E31"/>
    </sheetView>
  </sheetViews>
  <sheetFormatPr defaultRowHeight="15" x14ac:dyDescent="0.25"/>
  <cols>
    <col min="1" max="1" width="32.42578125" customWidth="1"/>
    <col min="2" max="2" width="10.42578125" style="7" customWidth="1"/>
    <col min="3" max="3" width="120.7109375" customWidth="1"/>
  </cols>
  <sheetData>
    <row r="1" spans="1:3" ht="15.75" x14ac:dyDescent="0.25">
      <c r="A1" s="61" t="s">
        <v>41</v>
      </c>
      <c r="B1" s="62" t="s">
        <v>25</v>
      </c>
      <c r="C1" s="63">
        <v>2018</v>
      </c>
    </row>
    <row r="2" spans="1:3" ht="18.75" x14ac:dyDescent="0.3">
      <c r="A2" s="39" t="s">
        <v>2</v>
      </c>
      <c r="B2" s="40" t="s">
        <v>3</v>
      </c>
      <c r="C2" s="47" t="s">
        <v>1</v>
      </c>
    </row>
    <row r="3" spans="1:3" x14ac:dyDescent="0.25">
      <c r="A3" s="65" t="s">
        <v>0</v>
      </c>
      <c r="B3" s="64">
        <v>98</v>
      </c>
      <c r="C3" s="66"/>
    </row>
    <row r="4" spans="1:3" x14ac:dyDescent="0.25">
      <c r="A4" s="43" t="s">
        <v>4</v>
      </c>
      <c r="B4" s="64">
        <v>4</v>
      </c>
      <c r="C4" s="66"/>
    </row>
    <row r="5" spans="1:3" x14ac:dyDescent="0.25">
      <c r="A5" s="43" t="s">
        <v>5</v>
      </c>
      <c r="B5" s="64">
        <v>4</v>
      </c>
      <c r="C5" s="66"/>
    </row>
    <row r="6" spans="1:3" x14ac:dyDescent="0.25">
      <c r="A6" s="43" t="s">
        <v>6</v>
      </c>
      <c r="B6" s="64">
        <v>0</v>
      </c>
      <c r="C6" s="66"/>
    </row>
    <row r="7" spans="1:3" x14ac:dyDescent="0.25">
      <c r="A7" s="43" t="s">
        <v>7</v>
      </c>
      <c r="B7" s="64">
        <v>1</v>
      </c>
      <c r="C7" s="66"/>
    </row>
    <row r="8" spans="1:3" x14ac:dyDescent="0.25">
      <c r="A8" s="43" t="s">
        <v>8</v>
      </c>
      <c r="B8" s="64">
        <v>2</v>
      </c>
      <c r="C8" s="66"/>
    </row>
    <row r="9" spans="1:3" x14ac:dyDescent="0.25">
      <c r="A9" s="43" t="s">
        <v>9</v>
      </c>
      <c r="B9" s="64">
        <v>0</v>
      </c>
      <c r="C9" s="66"/>
    </row>
    <row r="10" spans="1:3" x14ac:dyDescent="0.25">
      <c r="A10" s="43" t="s">
        <v>10</v>
      </c>
      <c r="B10" s="64">
        <v>0</v>
      </c>
      <c r="C10" s="66"/>
    </row>
    <row r="11" spans="1:3" x14ac:dyDescent="0.25">
      <c r="A11" s="43" t="s">
        <v>11</v>
      </c>
      <c r="B11" s="64">
        <v>0</v>
      </c>
      <c r="C11" s="66"/>
    </row>
    <row r="12" spans="1:3" x14ac:dyDescent="0.25">
      <c r="A12" s="43" t="s">
        <v>12</v>
      </c>
      <c r="B12" s="64">
        <v>0</v>
      </c>
      <c r="C12" s="66"/>
    </row>
    <row r="13" spans="1:3" x14ac:dyDescent="0.25">
      <c r="A13" s="43" t="s">
        <v>13</v>
      </c>
      <c r="B13" s="64">
        <v>1</v>
      </c>
      <c r="C13" s="66"/>
    </row>
    <row r="14" spans="1:3" x14ac:dyDescent="0.25">
      <c r="A14" s="43" t="s">
        <v>14</v>
      </c>
      <c r="B14" s="64">
        <v>1</v>
      </c>
      <c r="C14" s="66"/>
    </row>
    <row r="15" spans="1:3" x14ac:dyDescent="0.25">
      <c r="A15" s="43" t="s">
        <v>15</v>
      </c>
      <c r="B15" s="64">
        <v>3</v>
      </c>
      <c r="C15" s="66"/>
    </row>
    <row r="16" spans="1:3" x14ac:dyDescent="0.25">
      <c r="A16" s="67" t="s">
        <v>16</v>
      </c>
      <c r="B16" s="64"/>
      <c r="C16" s="66"/>
    </row>
    <row r="17" spans="1:3" x14ac:dyDescent="0.25">
      <c r="A17" s="68" t="s">
        <v>17</v>
      </c>
      <c r="B17" s="64"/>
      <c r="C17" s="66"/>
    </row>
    <row r="18" spans="1:3" x14ac:dyDescent="0.25">
      <c r="A18" s="68" t="s">
        <v>18</v>
      </c>
      <c r="B18" s="64"/>
      <c r="C18" s="66"/>
    </row>
    <row r="19" spans="1:3" x14ac:dyDescent="0.25">
      <c r="A19" s="69" t="s">
        <v>19</v>
      </c>
      <c r="B19" s="70"/>
      <c r="C19" s="45"/>
    </row>
    <row r="20" spans="1:3" x14ac:dyDescent="0.25">
      <c r="A20" s="21"/>
      <c r="B20" s="22"/>
      <c r="C20" s="21"/>
    </row>
    <row r="21" spans="1:3" ht="18.75" x14ac:dyDescent="0.3">
      <c r="A21" s="1" t="s">
        <v>20</v>
      </c>
      <c r="B21" s="27" t="s">
        <v>3</v>
      </c>
      <c r="C21" s="19" t="s">
        <v>1</v>
      </c>
    </row>
    <row r="22" spans="1:3" x14ac:dyDescent="0.25">
      <c r="A22" s="9" t="s">
        <v>43</v>
      </c>
      <c r="B22" s="27">
        <v>2</v>
      </c>
      <c r="C22" s="19"/>
    </row>
    <row r="23" spans="1:3" x14ac:dyDescent="0.25">
      <c r="A23" s="9" t="s">
        <v>42</v>
      </c>
      <c r="B23" s="27">
        <v>0</v>
      </c>
      <c r="C23" s="19"/>
    </row>
    <row r="24" spans="1:3" x14ac:dyDescent="0.25">
      <c r="A24" s="2" t="s">
        <v>4</v>
      </c>
      <c r="B24" s="27">
        <v>2</v>
      </c>
      <c r="C24" s="19"/>
    </row>
    <row r="25" spans="1:3" x14ac:dyDescent="0.25">
      <c r="A25" s="2" t="s">
        <v>5</v>
      </c>
      <c r="B25" s="27">
        <v>0</v>
      </c>
      <c r="C25" s="19"/>
    </row>
    <row r="26" spans="1:3" x14ac:dyDescent="0.25">
      <c r="A26" s="2" t="s">
        <v>6</v>
      </c>
      <c r="B26" s="27">
        <v>0</v>
      </c>
      <c r="C26" s="19"/>
    </row>
    <row r="27" spans="1:3" x14ac:dyDescent="0.25">
      <c r="A27" s="2" t="s">
        <v>7</v>
      </c>
      <c r="B27" s="27">
        <v>0</v>
      </c>
      <c r="C27" s="19"/>
    </row>
    <row r="28" spans="1:3" x14ac:dyDescent="0.25">
      <c r="A28" s="2" t="s">
        <v>8</v>
      </c>
      <c r="B28" s="27">
        <v>3</v>
      </c>
      <c r="C28" s="19"/>
    </row>
    <row r="29" spans="1:3" x14ac:dyDescent="0.25">
      <c r="A29" s="2" t="s">
        <v>9</v>
      </c>
      <c r="B29" s="27">
        <v>0</v>
      </c>
      <c r="C29" s="19"/>
    </row>
    <row r="30" spans="1:3" x14ac:dyDescent="0.25">
      <c r="A30" s="2" t="s">
        <v>10</v>
      </c>
      <c r="B30" s="27">
        <v>0</v>
      </c>
      <c r="C30" s="19"/>
    </row>
    <row r="31" spans="1:3" x14ac:dyDescent="0.25">
      <c r="A31" s="2" t="s">
        <v>11</v>
      </c>
      <c r="B31" s="27">
        <v>0</v>
      </c>
      <c r="C31" s="19"/>
    </row>
    <row r="32" spans="1:3" x14ac:dyDescent="0.25">
      <c r="A32" s="2" t="s">
        <v>12</v>
      </c>
      <c r="B32" s="27">
        <v>0</v>
      </c>
      <c r="C32" s="19"/>
    </row>
    <row r="33" spans="1:3" x14ac:dyDescent="0.25">
      <c r="A33" s="2" t="s">
        <v>13</v>
      </c>
      <c r="B33" s="27">
        <v>0</v>
      </c>
      <c r="C33" s="19"/>
    </row>
    <row r="34" spans="1:3" x14ac:dyDescent="0.25">
      <c r="A34" s="2" t="s">
        <v>14</v>
      </c>
      <c r="B34" s="27">
        <v>3</v>
      </c>
      <c r="C34" s="19"/>
    </row>
    <row r="35" spans="1:3" x14ac:dyDescent="0.25">
      <c r="A35" s="2" t="s">
        <v>15</v>
      </c>
      <c r="B35" s="27">
        <v>1</v>
      </c>
      <c r="C35" s="19"/>
    </row>
    <row r="36" spans="1:3" x14ac:dyDescent="0.25">
      <c r="A36" s="2"/>
      <c r="B36" s="27"/>
      <c r="C36" s="19"/>
    </row>
    <row r="37" spans="1:3" x14ac:dyDescent="0.25">
      <c r="A37" s="3" t="s">
        <v>17</v>
      </c>
      <c r="B37" s="27"/>
      <c r="C37" s="19"/>
    </row>
    <row r="38" spans="1:3" x14ac:dyDescent="0.25">
      <c r="A38" s="3" t="s">
        <v>18</v>
      </c>
      <c r="B38" s="27"/>
      <c r="C38" s="19"/>
    </row>
    <row r="39" spans="1:3" x14ac:dyDescent="0.25">
      <c r="A39" s="3" t="s">
        <v>19</v>
      </c>
      <c r="B39" s="27"/>
      <c r="C39" s="19"/>
    </row>
  </sheetData>
  <pageMargins left="0.7" right="0.7" top="0.75" bottom="0.75" header="0.3" footer="0.3"/>
  <pageSetup paperSize="9" scale="80"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39"/>
  <sheetViews>
    <sheetView workbookViewId="0">
      <selection activeCell="H25" sqref="H25"/>
    </sheetView>
  </sheetViews>
  <sheetFormatPr defaultRowHeight="15" x14ac:dyDescent="0.25"/>
  <cols>
    <col min="1" max="1" width="32.42578125" customWidth="1"/>
    <col min="2" max="2" width="10.42578125" style="7" customWidth="1"/>
    <col min="3" max="3" width="120.7109375" customWidth="1"/>
  </cols>
  <sheetData>
    <row r="1" spans="1:3" ht="15.75" x14ac:dyDescent="0.25">
      <c r="A1" s="49" t="s">
        <v>41</v>
      </c>
      <c r="B1" s="50" t="s">
        <v>26</v>
      </c>
      <c r="C1" s="51">
        <v>2018</v>
      </c>
    </row>
    <row r="2" spans="1:3" ht="18.75" x14ac:dyDescent="0.3">
      <c r="A2" s="30" t="s">
        <v>2</v>
      </c>
      <c r="B2" s="6" t="s">
        <v>3</v>
      </c>
      <c r="C2" s="31" t="s">
        <v>1</v>
      </c>
    </row>
    <row r="3" spans="1:3" x14ac:dyDescent="0.25">
      <c r="A3" s="36" t="s">
        <v>0</v>
      </c>
      <c r="B3" s="6">
        <v>99</v>
      </c>
      <c r="C3" s="31"/>
    </row>
    <row r="4" spans="1:3" x14ac:dyDescent="0.25">
      <c r="A4" s="33" t="s">
        <v>4</v>
      </c>
      <c r="B4" s="6">
        <v>6</v>
      </c>
      <c r="C4" s="31"/>
    </row>
    <row r="5" spans="1:3" x14ac:dyDescent="0.25">
      <c r="A5" s="33" t="s">
        <v>5</v>
      </c>
      <c r="B5" s="6">
        <v>5</v>
      </c>
      <c r="C5" s="31"/>
    </row>
    <row r="6" spans="1:3" x14ac:dyDescent="0.25">
      <c r="A6" s="33" t="s">
        <v>6</v>
      </c>
      <c r="B6" s="6">
        <v>1</v>
      </c>
      <c r="C6" s="31"/>
    </row>
    <row r="7" spans="1:3" x14ac:dyDescent="0.25">
      <c r="A7" s="33" t="s">
        <v>7</v>
      </c>
      <c r="B7" s="6">
        <v>1</v>
      </c>
      <c r="C7" s="31"/>
    </row>
    <row r="8" spans="1:3" x14ac:dyDescent="0.25">
      <c r="A8" s="33" t="s">
        <v>8</v>
      </c>
      <c r="B8" s="6">
        <v>3</v>
      </c>
      <c r="C8" s="31"/>
    </row>
    <row r="9" spans="1:3" x14ac:dyDescent="0.25">
      <c r="A9" s="33" t="s">
        <v>9</v>
      </c>
      <c r="B9" s="6">
        <v>0</v>
      </c>
      <c r="C9" s="31"/>
    </row>
    <row r="10" spans="1:3" x14ac:dyDescent="0.25">
      <c r="A10" s="33" t="s">
        <v>10</v>
      </c>
      <c r="B10" s="6">
        <v>0</v>
      </c>
      <c r="C10" s="31"/>
    </row>
    <row r="11" spans="1:3" x14ac:dyDescent="0.25">
      <c r="A11" s="33" t="s">
        <v>11</v>
      </c>
      <c r="B11" s="6">
        <v>0</v>
      </c>
      <c r="C11" s="31"/>
    </row>
    <row r="12" spans="1:3" x14ac:dyDescent="0.25">
      <c r="A12" s="33" t="s">
        <v>12</v>
      </c>
      <c r="B12" s="6">
        <v>0</v>
      </c>
      <c r="C12" s="31"/>
    </row>
    <row r="13" spans="1:3" x14ac:dyDescent="0.25">
      <c r="A13" s="33" t="s">
        <v>13</v>
      </c>
      <c r="B13" s="6">
        <v>0</v>
      </c>
      <c r="C13" s="31"/>
    </row>
    <row r="14" spans="1:3" x14ac:dyDescent="0.25">
      <c r="A14" s="33" t="s">
        <v>14</v>
      </c>
      <c r="B14" s="6">
        <v>4</v>
      </c>
      <c r="C14" s="31"/>
    </row>
    <row r="15" spans="1:3" x14ac:dyDescent="0.25">
      <c r="A15" s="33" t="s">
        <v>15</v>
      </c>
      <c r="B15" s="6">
        <v>1</v>
      </c>
      <c r="C15" s="31"/>
    </row>
    <row r="16" spans="1:3" x14ac:dyDescent="0.25">
      <c r="A16" s="34" t="s">
        <v>16</v>
      </c>
      <c r="B16" s="6"/>
      <c r="C16" s="31"/>
    </row>
    <row r="17" spans="1:3" x14ac:dyDescent="0.25">
      <c r="A17" s="35" t="s">
        <v>17</v>
      </c>
      <c r="B17" s="6"/>
      <c r="C17" s="31"/>
    </row>
    <row r="18" spans="1:3" x14ac:dyDescent="0.25">
      <c r="A18" s="35" t="s">
        <v>18</v>
      </c>
      <c r="B18" s="6"/>
      <c r="C18" s="31"/>
    </row>
    <row r="19" spans="1:3" x14ac:dyDescent="0.25">
      <c r="A19" s="52" t="s">
        <v>19</v>
      </c>
      <c r="B19" s="40"/>
      <c r="C19" s="53"/>
    </row>
    <row r="20" spans="1:3" x14ac:dyDescent="0.25">
      <c r="A20" s="21"/>
      <c r="B20" s="22"/>
      <c r="C20" s="21"/>
    </row>
    <row r="21" spans="1:3" ht="18.75" x14ac:dyDescent="0.3">
      <c r="A21" s="1" t="s">
        <v>20</v>
      </c>
      <c r="B21" s="27" t="s">
        <v>3</v>
      </c>
      <c r="C21" s="19" t="s">
        <v>1</v>
      </c>
    </row>
    <row r="22" spans="1:3" x14ac:dyDescent="0.25">
      <c r="A22" s="9" t="s">
        <v>43</v>
      </c>
      <c r="B22" s="27">
        <v>2</v>
      </c>
      <c r="C22" s="19"/>
    </row>
    <row r="23" spans="1:3" x14ac:dyDescent="0.25">
      <c r="A23" s="9" t="s">
        <v>42</v>
      </c>
      <c r="B23" s="27">
        <v>0</v>
      </c>
      <c r="C23" s="19"/>
    </row>
    <row r="24" spans="1:3" x14ac:dyDescent="0.25">
      <c r="A24" s="2" t="s">
        <v>4</v>
      </c>
      <c r="B24" s="27">
        <v>3</v>
      </c>
      <c r="C24" s="19"/>
    </row>
    <row r="25" spans="1:3" x14ac:dyDescent="0.25">
      <c r="A25" s="2" t="s">
        <v>5</v>
      </c>
      <c r="B25" s="27">
        <v>3</v>
      </c>
      <c r="C25" s="19"/>
    </row>
    <row r="26" spans="1:3" x14ac:dyDescent="0.25">
      <c r="A26" s="2" t="s">
        <v>6</v>
      </c>
      <c r="B26" s="27">
        <v>0</v>
      </c>
      <c r="C26" s="19"/>
    </row>
    <row r="27" spans="1:3" x14ac:dyDescent="0.25">
      <c r="A27" s="2" t="s">
        <v>7</v>
      </c>
      <c r="B27" s="27">
        <v>0</v>
      </c>
      <c r="C27" s="19"/>
    </row>
    <row r="28" spans="1:3" x14ac:dyDescent="0.25">
      <c r="A28" s="2" t="s">
        <v>8</v>
      </c>
      <c r="B28" s="27">
        <v>3</v>
      </c>
      <c r="C28" s="19"/>
    </row>
    <row r="29" spans="1:3" x14ac:dyDescent="0.25">
      <c r="A29" s="2" t="s">
        <v>9</v>
      </c>
      <c r="B29" s="27">
        <v>0</v>
      </c>
      <c r="C29" s="19"/>
    </row>
    <row r="30" spans="1:3" x14ac:dyDescent="0.25">
      <c r="A30" s="2" t="s">
        <v>10</v>
      </c>
      <c r="B30" s="27">
        <v>0</v>
      </c>
      <c r="C30" s="19"/>
    </row>
    <row r="31" spans="1:3" x14ac:dyDescent="0.25">
      <c r="A31" s="2" t="s">
        <v>11</v>
      </c>
      <c r="B31" s="27">
        <v>0</v>
      </c>
      <c r="C31" s="19"/>
    </row>
    <row r="32" spans="1:3" x14ac:dyDescent="0.25">
      <c r="A32" s="2" t="s">
        <v>12</v>
      </c>
      <c r="B32" s="27">
        <v>0</v>
      </c>
      <c r="C32" s="19"/>
    </row>
    <row r="33" spans="1:3" x14ac:dyDescent="0.25">
      <c r="A33" s="2" t="s">
        <v>13</v>
      </c>
      <c r="B33" s="27">
        <v>0</v>
      </c>
      <c r="C33" s="19"/>
    </row>
    <row r="34" spans="1:3" x14ac:dyDescent="0.25">
      <c r="A34" s="2" t="s">
        <v>14</v>
      </c>
      <c r="B34" s="27">
        <v>2</v>
      </c>
      <c r="C34" s="19"/>
    </row>
    <row r="35" spans="1:3" x14ac:dyDescent="0.25">
      <c r="A35" s="2" t="s">
        <v>15</v>
      </c>
      <c r="B35" s="27">
        <v>0</v>
      </c>
      <c r="C35" s="19"/>
    </row>
    <row r="36" spans="1:3" x14ac:dyDescent="0.25">
      <c r="A36" s="2"/>
      <c r="B36" s="27"/>
      <c r="C36" s="19"/>
    </row>
    <row r="37" spans="1:3" x14ac:dyDescent="0.25">
      <c r="A37" s="3" t="s">
        <v>17</v>
      </c>
      <c r="B37" s="27"/>
      <c r="C37" s="19"/>
    </row>
    <row r="38" spans="1:3" x14ac:dyDescent="0.25">
      <c r="A38" s="3" t="s">
        <v>18</v>
      </c>
      <c r="B38" s="27"/>
      <c r="C38" s="19"/>
    </row>
    <row r="39" spans="1:3" x14ac:dyDescent="0.25">
      <c r="A39" s="3" t="s">
        <v>19</v>
      </c>
      <c r="B39" s="27"/>
      <c r="C39" s="19"/>
    </row>
  </sheetData>
  <pageMargins left="0.7" right="0.7" top="0.75" bottom="0.75" header="0.3" footer="0.3"/>
  <pageSetup paperSize="9" scale="80"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39"/>
  <sheetViews>
    <sheetView topLeftCell="A10" workbookViewId="0">
      <selection activeCell="F31" sqref="F31"/>
    </sheetView>
  </sheetViews>
  <sheetFormatPr defaultRowHeight="15" x14ac:dyDescent="0.25"/>
  <cols>
    <col min="1" max="1" width="32.42578125" customWidth="1"/>
    <col min="2" max="2" width="10.42578125" style="7" customWidth="1"/>
    <col min="3" max="3" width="120.7109375" customWidth="1"/>
  </cols>
  <sheetData>
    <row r="1" spans="1:3" ht="15.75" x14ac:dyDescent="0.25">
      <c r="A1" s="91" t="s">
        <v>41</v>
      </c>
      <c r="B1" s="26" t="s">
        <v>135</v>
      </c>
      <c r="C1" s="92">
        <v>2018</v>
      </c>
    </row>
    <row r="2" spans="1:3" ht="18.75" x14ac:dyDescent="0.3">
      <c r="A2" s="71" t="s">
        <v>2</v>
      </c>
      <c r="B2" s="40" t="s">
        <v>3</v>
      </c>
      <c r="C2" s="48" t="s">
        <v>1</v>
      </c>
    </row>
    <row r="3" spans="1:3" x14ac:dyDescent="0.25">
      <c r="A3" s="72" t="s">
        <v>0</v>
      </c>
      <c r="B3" s="64">
        <v>99</v>
      </c>
      <c r="C3" s="73"/>
    </row>
    <row r="4" spans="1:3" x14ac:dyDescent="0.25">
      <c r="A4" s="74" t="s">
        <v>4</v>
      </c>
      <c r="B4" s="64">
        <v>2</v>
      </c>
      <c r="C4" s="73"/>
    </row>
    <row r="5" spans="1:3" x14ac:dyDescent="0.25">
      <c r="A5" s="74" t="s">
        <v>5</v>
      </c>
      <c r="B5" s="64">
        <v>3</v>
      </c>
      <c r="C5" s="73"/>
    </row>
    <row r="6" spans="1:3" x14ac:dyDescent="0.25">
      <c r="A6" s="74" t="s">
        <v>6</v>
      </c>
      <c r="B6" s="64">
        <v>0</v>
      </c>
      <c r="C6" s="73"/>
    </row>
    <row r="7" spans="1:3" x14ac:dyDescent="0.25">
      <c r="A7" s="74" t="s">
        <v>7</v>
      </c>
      <c r="B7" s="64">
        <v>2</v>
      </c>
      <c r="C7" s="73"/>
    </row>
    <row r="8" spans="1:3" x14ac:dyDescent="0.25">
      <c r="A8" s="74" t="s">
        <v>8</v>
      </c>
      <c r="B8" s="64">
        <v>3</v>
      </c>
      <c r="C8" s="73"/>
    </row>
    <row r="9" spans="1:3" x14ac:dyDescent="0.25">
      <c r="A9" s="74" t="s">
        <v>9</v>
      </c>
      <c r="B9" s="64">
        <v>0</v>
      </c>
      <c r="C9" s="73"/>
    </row>
    <row r="10" spans="1:3" x14ac:dyDescent="0.25">
      <c r="A10" s="74" t="s">
        <v>10</v>
      </c>
      <c r="B10" s="64">
        <v>2</v>
      </c>
      <c r="C10" s="73"/>
    </row>
    <row r="11" spans="1:3" x14ac:dyDescent="0.25">
      <c r="A11" s="74" t="s">
        <v>11</v>
      </c>
      <c r="B11" s="64">
        <v>0</v>
      </c>
      <c r="C11" s="73"/>
    </row>
    <row r="12" spans="1:3" x14ac:dyDescent="0.25">
      <c r="A12" s="74" t="s">
        <v>12</v>
      </c>
      <c r="B12" s="64">
        <v>0</v>
      </c>
      <c r="C12" s="73"/>
    </row>
    <row r="13" spans="1:3" x14ac:dyDescent="0.25">
      <c r="A13" s="74" t="s">
        <v>13</v>
      </c>
      <c r="B13" s="64">
        <v>0</v>
      </c>
      <c r="C13" s="73"/>
    </row>
    <row r="14" spans="1:3" x14ac:dyDescent="0.25">
      <c r="A14" s="74" t="s">
        <v>14</v>
      </c>
      <c r="B14" s="64">
        <v>1</v>
      </c>
      <c r="C14" s="73"/>
    </row>
    <row r="15" spans="1:3" x14ac:dyDescent="0.25">
      <c r="A15" s="74" t="s">
        <v>15</v>
      </c>
      <c r="B15" s="64">
        <v>1</v>
      </c>
      <c r="C15" s="73"/>
    </row>
    <row r="16" spans="1:3" x14ac:dyDescent="0.25">
      <c r="A16" s="75" t="s">
        <v>16</v>
      </c>
      <c r="B16" s="64"/>
      <c r="C16" s="73"/>
    </row>
    <row r="17" spans="1:3" x14ac:dyDescent="0.25">
      <c r="A17" s="76" t="s">
        <v>17</v>
      </c>
      <c r="B17" s="64"/>
      <c r="C17" s="73"/>
    </row>
    <row r="18" spans="1:3" x14ac:dyDescent="0.25">
      <c r="A18" s="76" t="s">
        <v>18</v>
      </c>
      <c r="B18" s="64"/>
      <c r="C18" s="73"/>
    </row>
    <row r="19" spans="1:3" x14ac:dyDescent="0.25">
      <c r="A19" s="77" t="s">
        <v>19</v>
      </c>
      <c r="B19" s="70"/>
      <c r="C19" s="46"/>
    </row>
    <row r="20" spans="1:3" x14ac:dyDescent="0.25">
      <c r="A20" s="21"/>
      <c r="B20" s="22"/>
      <c r="C20" s="21"/>
    </row>
    <row r="21" spans="1:3" ht="18.75" x14ac:dyDescent="0.3">
      <c r="A21" s="1" t="s">
        <v>20</v>
      </c>
      <c r="B21" s="27" t="s">
        <v>3</v>
      </c>
      <c r="C21" s="19" t="s">
        <v>1</v>
      </c>
    </row>
    <row r="22" spans="1:3" x14ac:dyDescent="0.25">
      <c r="A22" s="9" t="s">
        <v>43</v>
      </c>
      <c r="B22" s="27">
        <v>4</v>
      </c>
      <c r="C22" s="19"/>
    </row>
    <row r="23" spans="1:3" x14ac:dyDescent="0.25">
      <c r="A23" s="9" t="s">
        <v>42</v>
      </c>
      <c r="B23" s="27">
        <v>0</v>
      </c>
      <c r="C23" s="19"/>
    </row>
    <row r="24" spans="1:3" x14ac:dyDescent="0.25">
      <c r="A24" s="2" t="s">
        <v>4</v>
      </c>
      <c r="B24" s="27">
        <v>1</v>
      </c>
      <c r="C24" s="19"/>
    </row>
    <row r="25" spans="1:3" x14ac:dyDescent="0.25">
      <c r="A25" s="2" t="s">
        <v>5</v>
      </c>
      <c r="B25" s="27">
        <v>5</v>
      </c>
      <c r="C25" s="19"/>
    </row>
    <row r="26" spans="1:3" x14ac:dyDescent="0.25">
      <c r="A26" s="2" t="s">
        <v>6</v>
      </c>
      <c r="B26" s="27">
        <v>0</v>
      </c>
      <c r="C26" s="19"/>
    </row>
    <row r="27" spans="1:3" x14ac:dyDescent="0.25">
      <c r="A27" s="2" t="s">
        <v>7</v>
      </c>
      <c r="B27" s="27">
        <v>0</v>
      </c>
      <c r="C27" s="19"/>
    </row>
    <row r="28" spans="1:3" x14ac:dyDescent="0.25">
      <c r="A28" s="2" t="s">
        <v>8</v>
      </c>
      <c r="B28" s="27">
        <v>3</v>
      </c>
      <c r="C28" s="19"/>
    </row>
    <row r="29" spans="1:3" x14ac:dyDescent="0.25">
      <c r="A29" s="2" t="s">
        <v>9</v>
      </c>
      <c r="B29" s="27">
        <v>0</v>
      </c>
      <c r="C29" s="19"/>
    </row>
    <row r="30" spans="1:3" x14ac:dyDescent="0.25">
      <c r="A30" s="2" t="s">
        <v>10</v>
      </c>
      <c r="B30" s="27">
        <v>2</v>
      </c>
      <c r="C30" s="19"/>
    </row>
    <row r="31" spans="1:3" x14ac:dyDescent="0.25">
      <c r="A31" s="2" t="s">
        <v>11</v>
      </c>
      <c r="B31" s="27">
        <v>0</v>
      </c>
      <c r="C31" s="19"/>
    </row>
    <row r="32" spans="1:3" x14ac:dyDescent="0.25">
      <c r="A32" s="2" t="s">
        <v>12</v>
      </c>
      <c r="B32" s="27">
        <v>0</v>
      </c>
      <c r="C32" s="19"/>
    </row>
    <row r="33" spans="1:3" x14ac:dyDescent="0.25">
      <c r="A33" s="2" t="s">
        <v>13</v>
      </c>
      <c r="B33" s="27">
        <v>0</v>
      </c>
      <c r="C33" s="19"/>
    </row>
    <row r="34" spans="1:3" x14ac:dyDescent="0.25">
      <c r="A34" s="2" t="s">
        <v>14</v>
      </c>
      <c r="B34" s="27">
        <v>0</v>
      </c>
      <c r="C34" s="19"/>
    </row>
    <row r="35" spans="1:3" x14ac:dyDescent="0.25">
      <c r="A35" s="2" t="s">
        <v>15</v>
      </c>
      <c r="B35" s="27">
        <v>4</v>
      </c>
      <c r="C35" s="19"/>
    </row>
    <row r="36" spans="1:3" x14ac:dyDescent="0.25">
      <c r="A36" s="2"/>
      <c r="B36" s="27"/>
      <c r="C36" s="19"/>
    </row>
    <row r="37" spans="1:3" x14ac:dyDescent="0.25">
      <c r="A37" s="3" t="s">
        <v>17</v>
      </c>
      <c r="B37" s="27"/>
      <c r="C37" s="19"/>
    </row>
    <row r="38" spans="1:3" x14ac:dyDescent="0.25">
      <c r="A38" s="3" t="s">
        <v>18</v>
      </c>
      <c r="B38" s="27"/>
      <c r="C38" s="19"/>
    </row>
    <row r="39" spans="1:3" x14ac:dyDescent="0.25">
      <c r="A39" s="3" t="s">
        <v>19</v>
      </c>
      <c r="B39" s="27"/>
      <c r="C39" s="19"/>
    </row>
  </sheetData>
  <pageMargins left="0.7" right="0.7" top="0.75" bottom="0.75" header="0.3" footer="0.3"/>
  <pageSetup paperSize="9" scale="80"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sheetPr>
    <pageSetUpPr fitToPage="1"/>
  </sheetPr>
  <dimension ref="A1:C39"/>
  <sheetViews>
    <sheetView workbookViewId="0">
      <selection activeCell="E31" sqref="E31"/>
    </sheetView>
  </sheetViews>
  <sheetFormatPr defaultRowHeight="15" x14ac:dyDescent="0.25"/>
  <cols>
    <col min="1" max="1" width="32.42578125" customWidth="1"/>
    <col min="2" max="2" width="10.42578125" style="7" customWidth="1"/>
    <col min="3" max="3" width="120.7109375" customWidth="1"/>
  </cols>
  <sheetData>
    <row r="1" spans="1:3" ht="15.75" x14ac:dyDescent="0.25">
      <c r="A1" s="61" t="s">
        <v>41</v>
      </c>
      <c r="B1" s="62" t="s">
        <v>136</v>
      </c>
      <c r="C1" s="63">
        <v>2018</v>
      </c>
    </row>
    <row r="2" spans="1:3" ht="18.75" x14ac:dyDescent="0.3">
      <c r="A2" s="39" t="s">
        <v>2</v>
      </c>
      <c r="B2" s="40" t="s">
        <v>3</v>
      </c>
      <c r="C2" s="47" t="s">
        <v>1</v>
      </c>
    </row>
    <row r="3" spans="1:3" x14ac:dyDescent="0.25">
      <c r="A3" s="65" t="s">
        <v>0</v>
      </c>
      <c r="B3" s="64">
        <v>99</v>
      </c>
      <c r="C3" s="66"/>
    </row>
    <row r="4" spans="1:3" x14ac:dyDescent="0.25">
      <c r="A4" s="43" t="s">
        <v>4</v>
      </c>
      <c r="B4" s="64">
        <v>2</v>
      </c>
      <c r="C4" s="66"/>
    </row>
    <row r="5" spans="1:3" x14ac:dyDescent="0.25">
      <c r="A5" s="43" t="s">
        <v>5</v>
      </c>
      <c r="B5" s="64">
        <v>5</v>
      </c>
      <c r="C5" s="66"/>
    </row>
    <row r="6" spans="1:3" x14ac:dyDescent="0.25">
      <c r="A6" s="43" t="s">
        <v>6</v>
      </c>
      <c r="B6" s="64">
        <v>1</v>
      </c>
      <c r="C6" s="66"/>
    </row>
    <row r="7" spans="1:3" x14ac:dyDescent="0.25">
      <c r="A7" s="43" t="s">
        <v>7</v>
      </c>
      <c r="B7" s="64">
        <v>0</v>
      </c>
      <c r="C7" s="66"/>
    </row>
    <row r="8" spans="1:3" x14ac:dyDescent="0.25">
      <c r="A8" s="43" t="s">
        <v>8</v>
      </c>
      <c r="B8" s="64">
        <v>3</v>
      </c>
      <c r="C8" s="66"/>
    </row>
    <row r="9" spans="1:3" x14ac:dyDescent="0.25">
      <c r="A9" s="43" t="s">
        <v>9</v>
      </c>
      <c r="B9" s="64">
        <v>2</v>
      </c>
      <c r="C9" s="66"/>
    </row>
    <row r="10" spans="1:3" x14ac:dyDescent="0.25">
      <c r="A10" s="43" t="s">
        <v>10</v>
      </c>
      <c r="B10" s="64">
        <v>0</v>
      </c>
      <c r="C10" s="66"/>
    </row>
    <row r="11" spans="1:3" x14ac:dyDescent="0.25">
      <c r="A11" s="43" t="s">
        <v>11</v>
      </c>
      <c r="B11" s="64">
        <v>0</v>
      </c>
      <c r="C11" s="66"/>
    </row>
    <row r="12" spans="1:3" x14ac:dyDescent="0.25">
      <c r="A12" s="43" t="s">
        <v>12</v>
      </c>
      <c r="B12" s="64">
        <v>0</v>
      </c>
      <c r="C12" s="66"/>
    </row>
    <row r="13" spans="1:3" x14ac:dyDescent="0.25">
      <c r="A13" s="43" t="s">
        <v>13</v>
      </c>
      <c r="B13" s="64">
        <v>0</v>
      </c>
      <c r="C13" s="66"/>
    </row>
    <row r="14" spans="1:3" x14ac:dyDescent="0.25">
      <c r="A14" s="43" t="s">
        <v>14</v>
      </c>
      <c r="B14" s="64">
        <v>4</v>
      </c>
      <c r="C14" s="66"/>
    </row>
    <row r="15" spans="1:3" x14ac:dyDescent="0.25">
      <c r="A15" s="43" t="s">
        <v>15</v>
      </c>
      <c r="B15" s="64">
        <v>4</v>
      </c>
      <c r="C15" s="66"/>
    </row>
    <row r="16" spans="1:3" x14ac:dyDescent="0.25">
      <c r="A16" s="67" t="s">
        <v>16</v>
      </c>
      <c r="B16" s="64"/>
      <c r="C16" s="66"/>
    </row>
    <row r="17" spans="1:3" x14ac:dyDescent="0.25">
      <c r="A17" s="68" t="s">
        <v>17</v>
      </c>
      <c r="B17" s="64"/>
      <c r="C17" s="66"/>
    </row>
    <row r="18" spans="1:3" x14ac:dyDescent="0.25">
      <c r="A18" s="68" t="s">
        <v>18</v>
      </c>
      <c r="B18" s="64"/>
      <c r="C18" s="66"/>
    </row>
    <row r="19" spans="1:3" x14ac:dyDescent="0.25">
      <c r="A19" s="69" t="s">
        <v>19</v>
      </c>
      <c r="B19" s="70"/>
      <c r="C19" s="45"/>
    </row>
    <row r="20" spans="1:3" x14ac:dyDescent="0.25">
      <c r="A20" s="21"/>
      <c r="B20" s="22"/>
      <c r="C20" s="21"/>
    </row>
    <row r="21" spans="1:3" ht="18.75" x14ac:dyDescent="0.3">
      <c r="A21" s="1" t="s">
        <v>20</v>
      </c>
      <c r="B21" s="27" t="s">
        <v>3</v>
      </c>
      <c r="C21" s="19" t="s">
        <v>1</v>
      </c>
    </row>
    <row r="22" spans="1:3" x14ac:dyDescent="0.25">
      <c r="A22" s="9" t="s">
        <v>43</v>
      </c>
      <c r="B22" s="27">
        <v>4</v>
      </c>
      <c r="C22" s="19"/>
    </row>
    <row r="23" spans="1:3" x14ac:dyDescent="0.25">
      <c r="A23" s="9" t="s">
        <v>42</v>
      </c>
      <c r="B23" s="27">
        <v>0</v>
      </c>
      <c r="C23" s="19"/>
    </row>
    <row r="24" spans="1:3" x14ac:dyDescent="0.25">
      <c r="A24" s="2" t="s">
        <v>4</v>
      </c>
      <c r="B24" s="27">
        <v>2</v>
      </c>
      <c r="C24" s="19"/>
    </row>
    <row r="25" spans="1:3" x14ac:dyDescent="0.25">
      <c r="A25" s="2" t="s">
        <v>5</v>
      </c>
      <c r="B25" s="27">
        <v>3</v>
      </c>
      <c r="C25" s="19"/>
    </row>
    <row r="26" spans="1:3" x14ac:dyDescent="0.25">
      <c r="A26" s="2" t="s">
        <v>6</v>
      </c>
      <c r="B26" s="27">
        <v>0</v>
      </c>
      <c r="C26" s="19"/>
    </row>
    <row r="27" spans="1:3" x14ac:dyDescent="0.25">
      <c r="A27" s="2" t="s">
        <v>7</v>
      </c>
      <c r="B27" s="27">
        <v>0</v>
      </c>
      <c r="C27" s="19"/>
    </row>
    <row r="28" spans="1:3" x14ac:dyDescent="0.25">
      <c r="A28" s="2" t="s">
        <v>8</v>
      </c>
      <c r="B28" s="27">
        <v>3</v>
      </c>
      <c r="C28" s="19"/>
    </row>
    <row r="29" spans="1:3" x14ac:dyDescent="0.25">
      <c r="A29" s="2" t="s">
        <v>9</v>
      </c>
      <c r="B29" s="27">
        <v>0</v>
      </c>
      <c r="C29" s="19"/>
    </row>
    <row r="30" spans="1:3" x14ac:dyDescent="0.25">
      <c r="A30" s="2" t="s">
        <v>10</v>
      </c>
      <c r="B30" s="27">
        <v>0</v>
      </c>
      <c r="C30" s="19"/>
    </row>
    <row r="31" spans="1:3" x14ac:dyDescent="0.25">
      <c r="A31" s="2" t="s">
        <v>11</v>
      </c>
      <c r="B31" s="27">
        <v>0</v>
      </c>
      <c r="C31" s="19"/>
    </row>
    <row r="32" spans="1:3" x14ac:dyDescent="0.25">
      <c r="A32" s="2" t="s">
        <v>12</v>
      </c>
      <c r="B32" s="27">
        <v>0</v>
      </c>
      <c r="C32" s="19"/>
    </row>
    <row r="33" spans="1:3" x14ac:dyDescent="0.25">
      <c r="A33" s="2" t="s">
        <v>13</v>
      </c>
      <c r="B33" s="27">
        <v>0</v>
      </c>
      <c r="C33" s="19"/>
    </row>
    <row r="34" spans="1:3" x14ac:dyDescent="0.25">
      <c r="A34" s="2" t="s">
        <v>14</v>
      </c>
      <c r="B34" s="27">
        <v>0</v>
      </c>
      <c r="C34" s="19"/>
    </row>
    <row r="35" spans="1:3" x14ac:dyDescent="0.25">
      <c r="A35" s="2" t="s">
        <v>15</v>
      </c>
      <c r="B35" s="27">
        <v>0</v>
      </c>
      <c r="C35" s="19"/>
    </row>
    <row r="36" spans="1:3" x14ac:dyDescent="0.25">
      <c r="A36" s="2"/>
      <c r="B36" s="27"/>
      <c r="C36" s="19"/>
    </row>
    <row r="37" spans="1:3" x14ac:dyDescent="0.25">
      <c r="A37" s="3" t="s">
        <v>17</v>
      </c>
      <c r="B37" s="27"/>
      <c r="C37" s="19"/>
    </row>
    <row r="38" spans="1:3" x14ac:dyDescent="0.25">
      <c r="A38" s="3" t="s">
        <v>18</v>
      </c>
      <c r="B38" s="27"/>
      <c r="C38" s="19"/>
    </row>
    <row r="39" spans="1:3" x14ac:dyDescent="0.25">
      <c r="A39" s="3" t="s">
        <v>19</v>
      </c>
      <c r="B39" s="27"/>
      <c r="C39" s="19"/>
    </row>
  </sheetData>
  <pageMargins left="0.7" right="0.7" top="0.75" bottom="0.75" header="0.3" footer="0.3"/>
  <pageSetup paperSize="9" scale="80"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39"/>
  <sheetViews>
    <sheetView workbookViewId="0">
      <selection activeCell="E30" sqref="E30"/>
    </sheetView>
  </sheetViews>
  <sheetFormatPr defaultRowHeight="15" x14ac:dyDescent="0.25"/>
  <cols>
    <col min="1" max="1" width="32.42578125" customWidth="1"/>
    <col min="2" max="2" width="10.42578125" style="7" customWidth="1"/>
    <col min="3" max="3" width="120.7109375" customWidth="1"/>
  </cols>
  <sheetData>
    <row r="1" spans="1:3" ht="15.75" x14ac:dyDescent="0.25">
      <c r="A1" s="28" t="s">
        <v>41</v>
      </c>
      <c r="B1" s="26" t="s">
        <v>137</v>
      </c>
      <c r="C1" s="29">
        <v>2018</v>
      </c>
    </row>
    <row r="2" spans="1:3" ht="18.75" x14ac:dyDescent="0.3">
      <c r="A2" s="79" t="s">
        <v>2</v>
      </c>
      <c r="B2" s="6" t="s">
        <v>3</v>
      </c>
      <c r="C2" s="78" t="s">
        <v>1</v>
      </c>
    </row>
    <row r="3" spans="1:3" x14ac:dyDescent="0.25">
      <c r="A3" s="80" t="s">
        <v>0</v>
      </c>
      <c r="B3" s="6">
        <v>98</v>
      </c>
      <c r="C3" s="78"/>
    </row>
    <row r="4" spans="1:3" x14ac:dyDescent="0.25">
      <c r="A4" s="81" t="s">
        <v>4</v>
      </c>
      <c r="B4" s="6">
        <v>5</v>
      </c>
      <c r="C4" s="78"/>
    </row>
    <row r="5" spans="1:3" x14ac:dyDescent="0.25">
      <c r="A5" s="81" t="s">
        <v>5</v>
      </c>
      <c r="B5" s="6">
        <v>2</v>
      </c>
      <c r="C5" s="78"/>
    </row>
    <row r="6" spans="1:3" x14ac:dyDescent="0.25">
      <c r="A6" s="81" t="s">
        <v>6</v>
      </c>
      <c r="B6" s="6">
        <v>0</v>
      </c>
      <c r="C6" s="78"/>
    </row>
    <row r="7" spans="1:3" x14ac:dyDescent="0.25">
      <c r="A7" s="81" t="s">
        <v>7</v>
      </c>
      <c r="B7" s="6">
        <v>2</v>
      </c>
      <c r="C7" s="78"/>
    </row>
    <row r="8" spans="1:3" x14ac:dyDescent="0.25">
      <c r="A8" s="81" t="s">
        <v>8</v>
      </c>
      <c r="B8" s="6">
        <v>3</v>
      </c>
      <c r="C8" s="78"/>
    </row>
    <row r="9" spans="1:3" x14ac:dyDescent="0.25">
      <c r="A9" s="81" t="s">
        <v>9</v>
      </c>
      <c r="B9" s="6">
        <v>1</v>
      </c>
      <c r="C9" s="78"/>
    </row>
    <row r="10" spans="1:3" x14ac:dyDescent="0.25">
      <c r="A10" s="81" t="s">
        <v>10</v>
      </c>
      <c r="B10" s="6">
        <v>2</v>
      </c>
      <c r="C10" s="78"/>
    </row>
    <row r="11" spans="1:3" x14ac:dyDescent="0.25">
      <c r="A11" s="81" t="s">
        <v>11</v>
      </c>
      <c r="B11" s="6">
        <v>0</v>
      </c>
      <c r="C11" s="78"/>
    </row>
    <row r="12" spans="1:3" x14ac:dyDescent="0.25">
      <c r="A12" s="81" t="s">
        <v>12</v>
      </c>
      <c r="B12" s="6">
        <v>0</v>
      </c>
      <c r="C12" s="78"/>
    </row>
    <row r="13" spans="1:3" x14ac:dyDescent="0.25">
      <c r="A13" s="81" t="s">
        <v>13</v>
      </c>
      <c r="B13" s="6">
        <v>1</v>
      </c>
      <c r="C13" s="78"/>
    </row>
    <row r="14" spans="1:3" x14ac:dyDescent="0.25">
      <c r="A14" s="81" t="s">
        <v>14</v>
      </c>
      <c r="B14" s="6">
        <v>4</v>
      </c>
      <c r="C14" s="78"/>
    </row>
    <row r="15" spans="1:3" x14ac:dyDescent="0.25">
      <c r="A15" s="81" t="s">
        <v>15</v>
      </c>
      <c r="B15" s="6">
        <v>1</v>
      </c>
      <c r="C15" s="78"/>
    </row>
    <row r="16" spans="1:3" x14ac:dyDescent="0.25">
      <c r="A16" s="82" t="s">
        <v>16</v>
      </c>
      <c r="B16" s="6"/>
      <c r="C16" s="78"/>
    </row>
    <row r="17" spans="1:3" x14ac:dyDescent="0.25">
      <c r="A17" s="83" t="s">
        <v>17</v>
      </c>
      <c r="B17" s="6"/>
      <c r="C17" s="78"/>
    </row>
    <row r="18" spans="1:3" x14ac:dyDescent="0.25">
      <c r="A18" s="83" t="s">
        <v>18</v>
      </c>
      <c r="B18" s="6"/>
      <c r="C18" s="78"/>
    </row>
    <row r="19" spans="1:3" x14ac:dyDescent="0.25">
      <c r="A19" s="83" t="s">
        <v>19</v>
      </c>
      <c r="B19" s="6"/>
      <c r="C19" s="78"/>
    </row>
    <row r="20" spans="1:3" x14ac:dyDescent="0.25">
      <c r="A20" s="21"/>
      <c r="B20" s="22"/>
      <c r="C20" s="21"/>
    </row>
    <row r="21" spans="1:3" ht="18.75" x14ac:dyDescent="0.3">
      <c r="A21" s="1" t="s">
        <v>20</v>
      </c>
      <c r="B21" s="27" t="s">
        <v>3</v>
      </c>
      <c r="C21" s="19" t="s">
        <v>1</v>
      </c>
    </row>
    <row r="22" spans="1:3" x14ac:dyDescent="0.25">
      <c r="A22" s="9" t="s">
        <v>43</v>
      </c>
      <c r="B22" s="27">
        <v>4</v>
      </c>
      <c r="C22" s="19"/>
    </row>
    <row r="23" spans="1:3" x14ac:dyDescent="0.25">
      <c r="A23" s="9" t="s">
        <v>42</v>
      </c>
      <c r="B23" s="27">
        <v>0</v>
      </c>
      <c r="C23" s="19"/>
    </row>
    <row r="24" spans="1:3" x14ac:dyDescent="0.25">
      <c r="A24" s="2" t="s">
        <v>4</v>
      </c>
      <c r="B24" s="27">
        <v>3</v>
      </c>
      <c r="C24" s="19"/>
    </row>
    <row r="25" spans="1:3" x14ac:dyDescent="0.25">
      <c r="A25" s="2" t="s">
        <v>5</v>
      </c>
      <c r="B25" s="27">
        <v>2</v>
      </c>
      <c r="C25" s="19"/>
    </row>
    <row r="26" spans="1:3" x14ac:dyDescent="0.25">
      <c r="A26" s="2" t="s">
        <v>6</v>
      </c>
      <c r="B26" s="27">
        <v>0</v>
      </c>
      <c r="C26" s="19"/>
    </row>
    <row r="27" spans="1:3" x14ac:dyDescent="0.25">
      <c r="A27" s="2" t="s">
        <v>7</v>
      </c>
      <c r="B27" s="27">
        <v>1</v>
      </c>
      <c r="C27" s="19"/>
    </row>
    <row r="28" spans="1:3" x14ac:dyDescent="0.25">
      <c r="A28" s="2" t="s">
        <v>8</v>
      </c>
      <c r="B28" s="27">
        <v>3</v>
      </c>
      <c r="C28" s="19"/>
    </row>
    <row r="29" spans="1:3" x14ac:dyDescent="0.25">
      <c r="A29" s="2" t="s">
        <v>9</v>
      </c>
      <c r="B29" s="27">
        <v>0</v>
      </c>
      <c r="C29" s="19"/>
    </row>
    <row r="30" spans="1:3" x14ac:dyDescent="0.25">
      <c r="A30" s="2" t="s">
        <v>10</v>
      </c>
      <c r="B30" s="27">
        <v>0</v>
      </c>
      <c r="C30" s="19"/>
    </row>
    <row r="31" spans="1:3" x14ac:dyDescent="0.25">
      <c r="A31" s="2" t="s">
        <v>11</v>
      </c>
      <c r="B31" s="27">
        <v>0</v>
      </c>
      <c r="C31" s="19"/>
    </row>
    <row r="32" spans="1:3" x14ac:dyDescent="0.25">
      <c r="A32" s="2" t="s">
        <v>12</v>
      </c>
      <c r="B32" s="27">
        <v>0</v>
      </c>
      <c r="C32" s="19"/>
    </row>
    <row r="33" spans="1:3" x14ac:dyDescent="0.25">
      <c r="A33" s="2" t="s">
        <v>13</v>
      </c>
      <c r="B33" s="27">
        <v>0</v>
      </c>
      <c r="C33" s="19"/>
    </row>
    <row r="34" spans="1:3" x14ac:dyDescent="0.25">
      <c r="A34" s="2" t="s">
        <v>14</v>
      </c>
      <c r="B34" s="27">
        <v>1</v>
      </c>
      <c r="C34" s="19"/>
    </row>
    <row r="35" spans="1:3" x14ac:dyDescent="0.25">
      <c r="A35" s="2" t="s">
        <v>15</v>
      </c>
      <c r="B35" s="27">
        <v>2</v>
      </c>
      <c r="C35" s="19"/>
    </row>
    <row r="36" spans="1:3" x14ac:dyDescent="0.25">
      <c r="A36" s="2"/>
      <c r="B36" s="27"/>
      <c r="C36" s="19"/>
    </row>
    <row r="37" spans="1:3" x14ac:dyDescent="0.25">
      <c r="A37" s="3" t="s">
        <v>17</v>
      </c>
      <c r="B37" s="27"/>
      <c r="C37" s="19"/>
    </row>
    <row r="38" spans="1:3" x14ac:dyDescent="0.25">
      <c r="A38" s="3" t="s">
        <v>18</v>
      </c>
      <c r="B38" s="27"/>
      <c r="C38" s="19"/>
    </row>
    <row r="39" spans="1:3" x14ac:dyDescent="0.25">
      <c r="A39" s="3" t="s">
        <v>19</v>
      </c>
      <c r="B39" s="27"/>
      <c r="C39" s="19"/>
    </row>
  </sheetData>
  <pageMargins left="0.7" right="0.7" top="0.75" bottom="0.75" header="0.3" footer="0.3"/>
  <pageSetup paperSize="9" scale="80"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C39"/>
  <sheetViews>
    <sheetView workbookViewId="0">
      <selection activeCell="A2" sqref="A2:C19"/>
    </sheetView>
  </sheetViews>
  <sheetFormatPr defaultRowHeight="15" x14ac:dyDescent="0.25"/>
  <cols>
    <col min="1" max="1" width="32.42578125" customWidth="1"/>
    <col min="2" max="2" width="10.42578125" style="7" customWidth="1"/>
    <col min="3" max="3" width="120.7109375" customWidth="1"/>
  </cols>
  <sheetData>
    <row r="1" spans="1:3" ht="15.75" x14ac:dyDescent="0.25">
      <c r="A1" s="28" t="s">
        <v>41</v>
      </c>
      <c r="B1" s="26" t="s">
        <v>138</v>
      </c>
      <c r="C1" s="29">
        <v>2018</v>
      </c>
    </row>
    <row r="2" spans="1:3" ht="18.75" x14ac:dyDescent="0.3">
      <c r="A2" s="39" t="s">
        <v>2</v>
      </c>
      <c r="B2" s="40" t="s">
        <v>3</v>
      </c>
      <c r="C2" s="47" t="s">
        <v>1</v>
      </c>
    </row>
    <row r="3" spans="1:3" x14ac:dyDescent="0.25">
      <c r="A3" s="65" t="s">
        <v>0</v>
      </c>
      <c r="B3" s="64">
        <v>98</v>
      </c>
      <c r="C3" s="66"/>
    </row>
    <row r="4" spans="1:3" x14ac:dyDescent="0.25">
      <c r="A4" s="43" t="s">
        <v>4</v>
      </c>
      <c r="B4" s="64">
        <v>2</v>
      </c>
      <c r="C4" s="66"/>
    </row>
    <row r="5" spans="1:3" x14ac:dyDescent="0.25">
      <c r="A5" s="43" t="s">
        <v>5</v>
      </c>
      <c r="B5" s="64">
        <v>4</v>
      </c>
      <c r="C5" s="66"/>
    </row>
    <row r="6" spans="1:3" x14ac:dyDescent="0.25">
      <c r="A6" s="43" t="s">
        <v>6</v>
      </c>
      <c r="B6" s="64">
        <v>1</v>
      </c>
      <c r="C6" s="66"/>
    </row>
    <row r="7" spans="1:3" x14ac:dyDescent="0.25">
      <c r="A7" s="43" t="s">
        <v>7</v>
      </c>
      <c r="B7" s="64">
        <v>3</v>
      </c>
      <c r="C7" s="66"/>
    </row>
    <row r="8" spans="1:3" x14ac:dyDescent="0.25">
      <c r="A8" s="43" t="s">
        <v>8</v>
      </c>
      <c r="B8" s="64">
        <v>3</v>
      </c>
      <c r="C8" s="66"/>
    </row>
    <row r="9" spans="1:3" x14ac:dyDescent="0.25">
      <c r="A9" s="43" t="s">
        <v>9</v>
      </c>
      <c r="B9" s="64">
        <v>0</v>
      </c>
      <c r="C9" s="66"/>
    </row>
    <row r="10" spans="1:3" x14ac:dyDescent="0.25">
      <c r="A10" s="43" t="s">
        <v>10</v>
      </c>
      <c r="B10" s="64">
        <v>1</v>
      </c>
      <c r="C10" s="66"/>
    </row>
    <row r="11" spans="1:3" x14ac:dyDescent="0.25">
      <c r="A11" s="43" t="s">
        <v>11</v>
      </c>
      <c r="B11" s="64">
        <v>0</v>
      </c>
      <c r="C11" s="66"/>
    </row>
    <row r="12" spans="1:3" x14ac:dyDescent="0.25">
      <c r="A12" s="43" t="s">
        <v>12</v>
      </c>
      <c r="B12" s="64">
        <v>0</v>
      </c>
      <c r="C12" s="66"/>
    </row>
    <row r="13" spans="1:3" x14ac:dyDescent="0.25">
      <c r="A13" s="43" t="s">
        <v>13</v>
      </c>
      <c r="B13" s="64">
        <v>0</v>
      </c>
      <c r="C13" s="66"/>
    </row>
    <row r="14" spans="1:3" x14ac:dyDescent="0.25">
      <c r="A14" s="43" t="s">
        <v>14</v>
      </c>
      <c r="B14" s="64">
        <v>1</v>
      </c>
      <c r="C14" s="66"/>
    </row>
    <row r="15" spans="1:3" x14ac:dyDescent="0.25">
      <c r="A15" s="43" t="s">
        <v>15</v>
      </c>
      <c r="B15" s="64">
        <v>0</v>
      </c>
      <c r="C15" s="66"/>
    </row>
    <row r="16" spans="1:3" x14ac:dyDescent="0.25">
      <c r="A16" s="67" t="s">
        <v>16</v>
      </c>
      <c r="B16" s="64"/>
      <c r="C16" s="66"/>
    </row>
    <row r="17" spans="1:3" x14ac:dyDescent="0.25">
      <c r="A17" s="68" t="s">
        <v>17</v>
      </c>
      <c r="B17" s="64"/>
      <c r="C17" s="66"/>
    </row>
    <row r="18" spans="1:3" x14ac:dyDescent="0.25">
      <c r="A18" s="68" t="s">
        <v>18</v>
      </c>
      <c r="B18" s="64"/>
      <c r="C18" s="66"/>
    </row>
    <row r="19" spans="1:3" x14ac:dyDescent="0.25">
      <c r="A19" s="69" t="s">
        <v>19</v>
      </c>
      <c r="B19" s="70"/>
      <c r="C19" s="45"/>
    </row>
    <row r="20" spans="1:3" x14ac:dyDescent="0.25">
      <c r="A20" s="21"/>
      <c r="B20" s="22"/>
      <c r="C20" s="21"/>
    </row>
    <row r="21" spans="1:3" ht="18.75" x14ac:dyDescent="0.3">
      <c r="A21" s="1" t="s">
        <v>20</v>
      </c>
      <c r="B21" s="27" t="s">
        <v>3</v>
      </c>
      <c r="C21" s="19" t="s">
        <v>1</v>
      </c>
    </row>
    <row r="22" spans="1:3" x14ac:dyDescent="0.25">
      <c r="A22" s="9" t="s">
        <v>43</v>
      </c>
      <c r="B22" s="27">
        <v>4</v>
      </c>
      <c r="C22" s="19"/>
    </row>
    <row r="23" spans="1:3" x14ac:dyDescent="0.25">
      <c r="A23" s="9" t="s">
        <v>42</v>
      </c>
      <c r="B23" s="27">
        <v>0</v>
      </c>
      <c r="C23" s="19"/>
    </row>
    <row r="24" spans="1:3" x14ac:dyDescent="0.25">
      <c r="A24" s="2" t="s">
        <v>4</v>
      </c>
      <c r="B24" s="27">
        <v>2</v>
      </c>
      <c r="C24" s="19"/>
    </row>
    <row r="25" spans="1:3" x14ac:dyDescent="0.25">
      <c r="A25" s="2" t="s">
        <v>5</v>
      </c>
      <c r="B25" s="27">
        <v>4</v>
      </c>
      <c r="C25" s="19"/>
    </row>
    <row r="26" spans="1:3" x14ac:dyDescent="0.25">
      <c r="A26" s="2" t="s">
        <v>6</v>
      </c>
      <c r="B26" s="27">
        <v>0</v>
      </c>
      <c r="C26" s="19"/>
    </row>
    <row r="27" spans="1:3" x14ac:dyDescent="0.25">
      <c r="A27" s="2" t="s">
        <v>7</v>
      </c>
      <c r="B27" s="27">
        <v>1</v>
      </c>
      <c r="C27" s="19"/>
    </row>
    <row r="28" spans="1:3" x14ac:dyDescent="0.25">
      <c r="A28" s="2" t="s">
        <v>8</v>
      </c>
      <c r="B28" s="27">
        <v>3</v>
      </c>
      <c r="C28" s="19"/>
    </row>
    <row r="29" spans="1:3" x14ac:dyDescent="0.25">
      <c r="A29" s="2" t="s">
        <v>9</v>
      </c>
      <c r="B29" s="27">
        <v>1</v>
      </c>
      <c r="C29" s="19"/>
    </row>
    <row r="30" spans="1:3" x14ac:dyDescent="0.25">
      <c r="A30" s="2" t="s">
        <v>10</v>
      </c>
      <c r="B30" s="27">
        <v>0</v>
      </c>
      <c r="C30" s="19"/>
    </row>
    <row r="31" spans="1:3" x14ac:dyDescent="0.25">
      <c r="A31" s="2" t="s">
        <v>11</v>
      </c>
      <c r="B31" s="27">
        <v>0</v>
      </c>
      <c r="C31" s="19"/>
    </row>
    <row r="32" spans="1:3" x14ac:dyDescent="0.25">
      <c r="A32" s="2" t="s">
        <v>12</v>
      </c>
      <c r="B32" s="27">
        <v>0</v>
      </c>
      <c r="C32" s="19"/>
    </row>
    <row r="33" spans="1:3" x14ac:dyDescent="0.25">
      <c r="A33" s="2" t="s">
        <v>13</v>
      </c>
      <c r="B33" s="27">
        <v>0</v>
      </c>
      <c r="C33" s="19"/>
    </row>
    <row r="34" spans="1:3" x14ac:dyDescent="0.25">
      <c r="A34" s="2" t="s">
        <v>14</v>
      </c>
      <c r="B34" s="27">
        <v>1</v>
      </c>
      <c r="C34" s="19"/>
    </row>
    <row r="35" spans="1:3" x14ac:dyDescent="0.25">
      <c r="A35" s="2" t="s">
        <v>15</v>
      </c>
      <c r="B35" s="27">
        <v>0</v>
      </c>
      <c r="C35" s="19"/>
    </row>
    <row r="36" spans="1:3" x14ac:dyDescent="0.25">
      <c r="A36" s="2"/>
      <c r="B36" s="27"/>
      <c r="C36" s="19"/>
    </row>
    <row r="37" spans="1:3" x14ac:dyDescent="0.25">
      <c r="A37" s="3" t="s">
        <v>17</v>
      </c>
      <c r="B37" s="27"/>
      <c r="C37" s="19"/>
    </row>
    <row r="38" spans="1:3" x14ac:dyDescent="0.25">
      <c r="A38" s="3" t="s">
        <v>18</v>
      </c>
      <c r="B38" s="27"/>
      <c r="C38" s="19"/>
    </row>
    <row r="39" spans="1:3" x14ac:dyDescent="0.25">
      <c r="A39" s="3" t="s">
        <v>19</v>
      </c>
      <c r="B39" s="27"/>
      <c r="C39" s="19"/>
    </row>
  </sheetData>
  <pageMargins left="0.7" right="0.7" top="0.75" bottom="0.75" header="0.3" footer="0.3"/>
  <pageSetup paperSize="9" scale="80"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Archived Data</vt:lpstr>
      <vt:lpstr>Summary</vt:lpstr>
      <vt:lpstr>June</vt:lpstr>
      <vt:lpstr>July</vt:lpstr>
      <vt:lpstr>August</vt:lpstr>
      <vt:lpstr>September</vt:lpstr>
      <vt:lpstr>October</vt:lpstr>
      <vt:lpstr>November</vt:lpstr>
      <vt:lpstr>December</vt:lpstr>
      <vt:lpstr>January</vt:lpstr>
      <vt:lpstr>February</vt:lpstr>
      <vt:lpstr>March</vt:lpstr>
      <vt:lpstr>April</vt:lpstr>
      <vt:lpstr>May</vt:lpstr>
      <vt:lpstr>Definitions</vt:lpstr>
      <vt:lpstr>Notes</vt:lpstr>
      <vt:lpstr>May!Print_Area</vt:lpstr>
      <vt:lpstr>Definitions!Print_Titles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Stella Ruza</cp:lastModifiedBy>
  <cp:lastPrinted>2019-08-30T13:59:51Z</cp:lastPrinted>
  <dcterms:created xsi:type="dcterms:W3CDTF">2019-06-02T01:40:52Z</dcterms:created>
  <dcterms:modified xsi:type="dcterms:W3CDTF">2019-09-01T18:38:32Z</dcterms:modified>
</cp:coreProperties>
</file>